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Лист1" sheetId="1" r:id="rId1"/>
    <sheet name="Лист1 (3)" sheetId="2" r:id="rId2"/>
    <sheet name="Лист1 (4)" sheetId="3" r:id="rId3"/>
    <sheet name="Лист1 (2)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<sst xmlns="http://schemas.openxmlformats.org/spreadsheetml/2006/main" count="409" uniqueCount="229">
  <si>
    <t>Зарплата педагогических работников</t>
  </si>
  <si>
    <t>Зарплата непедагогических работников</t>
  </si>
  <si>
    <t>Зарплата адм. др.персонала</t>
  </si>
  <si>
    <t>начисления</t>
  </si>
  <si>
    <t>стим. 17%</t>
  </si>
  <si>
    <t>Стим.</t>
  </si>
  <si>
    <t>Итого</t>
  </si>
  <si>
    <t>Коммунальные эл.энергия 90%</t>
  </si>
  <si>
    <t>Связь 221</t>
  </si>
  <si>
    <t>Транспортные</t>
  </si>
  <si>
    <t>Увелеч стоим.мат 340 Уголь</t>
  </si>
  <si>
    <t>дрова</t>
  </si>
  <si>
    <t>Бензин</t>
  </si>
  <si>
    <t>Хоз.инвентарь</t>
  </si>
  <si>
    <t>Запчасти</t>
  </si>
  <si>
    <t>Строит.материалы</t>
  </si>
  <si>
    <t>Увелеч стоим.осн.средств</t>
  </si>
  <si>
    <t>питание</t>
  </si>
  <si>
    <t>211д*12*57=144324</t>
  </si>
  <si>
    <t>весыбыт.</t>
  </si>
  <si>
    <t>холодильник</t>
  </si>
  <si>
    <t xml:space="preserve">биб.фонд </t>
  </si>
  <si>
    <t>котел</t>
  </si>
  <si>
    <t>метод.лит.</t>
  </si>
  <si>
    <t xml:space="preserve">суточные </t>
  </si>
  <si>
    <t>Проезд (билеты)</t>
  </si>
  <si>
    <t>Замер сопротивления</t>
  </si>
  <si>
    <t xml:space="preserve">дератизация </t>
  </si>
  <si>
    <t>4,2тыс*4 кв.=16800</t>
  </si>
  <si>
    <t>5800*12*5*90%=313200</t>
  </si>
  <si>
    <t>5800*12*5*10%=34800</t>
  </si>
  <si>
    <t>106*150=15900</t>
  </si>
  <si>
    <t>16*100=19200</t>
  </si>
  <si>
    <t>451,94*12=5423,28</t>
  </si>
  <si>
    <t>Зарплата по договору</t>
  </si>
  <si>
    <t>Видеонаблюдение</t>
  </si>
  <si>
    <t>Техобслуживание видеокамер</t>
  </si>
  <si>
    <t>900,00*4 квар=3600</t>
  </si>
  <si>
    <t>Техобслуживание пожарной сигн.</t>
  </si>
  <si>
    <t>7800,00*4квар=31200</t>
  </si>
  <si>
    <t>Молниезащита</t>
  </si>
  <si>
    <t>Програмное обеспечение 1С</t>
  </si>
  <si>
    <t>Операционная система и офис</t>
  </si>
  <si>
    <t>Антивирусная программа на 5 комп.</t>
  </si>
  <si>
    <t>8600*5 комп.=43000</t>
  </si>
  <si>
    <t>Программа ADOBE</t>
  </si>
  <si>
    <t>МЧ</t>
  </si>
  <si>
    <t>280т*100=28000</t>
  </si>
  <si>
    <t>за прожив.</t>
  </si>
  <si>
    <t>106*12=1272</t>
  </si>
  <si>
    <t>Програмное обеспечение Linux</t>
  </si>
  <si>
    <t>ОСАГО и техосмотр на трактор и автомаш</t>
  </si>
  <si>
    <t>Госпошлина на акредит.</t>
  </si>
  <si>
    <t>Имущественный налог</t>
  </si>
  <si>
    <t>Налог на землю</t>
  </si>
  <si>
    <t>Транспортный налог</t>
  </si>
  <si>
    <t>компьютор в сборе</t>
  </si>
  <si>
    <t>2 комп.*35000=70000</t>
  </si>
  <si>
    <t>монитор</t>
  </si>
  <si>
    <t>3 шт.*7000=21000</t>
  </si>
  <si>
    <t>Санминимум поваров</t>
  </si>
  <si>
    <t>3 чел*735=2205</t>
  </si>
  <si>
    <t>Коммунальные эл.энергия 10%</t>
  </si>
  <si>
    <t>Прямые</t>
  </si>
  <si>
    <t>14*100*12=16800</t>
  </si>
  <si>
    <t>Связь</t>
  </si>
  <si>
    <t>Теплоэнергия</t>
  </si>
  <si>
    <t>1822*12*5=109320</t>
  </si>
  <si>
    <t>Подписка на период.издания</t>
  </si>
  <si>
    <t>Учебные расходы</t>
  </si>
  <si>
    <t>Загряз.окруж.среды</t>
  </si>
  <si>
    <t>4500*4квар=18000</t>
  </si>
  <si>
    <t>8600*4 комп.=34400</t>
  </si>
  <si>
    <t>Антивирусная программа на 4 комп.</t>
  </si>
  <si>
    <t>Охраник</t>
  </si>
  <si>
    <t>30.0*1350.92=40527</t>
  </si>
  <si>
    <t>Вывоз мусора</t>
  </si>
  <si>
    <t>27.6*321.43=8872</t>
  </si>
  <si>
    <t>220т*100=22000</t>
  </si>
  <si>
    <t>За проживание (гостиница)</t>
  </si>
  <si>
    <t>180д*12*40=86400</t>
  </si>
  <si>
    <t>Взвешивание машин</t>
  </si>
  <si>
    <t>37*25=925</t>
  </si>
  <si>
    <t>Водоснабжение</t>
  </si>
  <si>
    <t>110*150=16500</t>
  </si>
  <si>
    <t>Сан.пин (учителя)</t>
  </si>
  <si>
    <t>10*625=6250</t>
  </si>
  <si>
    <t>Косвенные</t>
  </si>
  <si>
    <t>Санминимум (кух.работ)</t>
  </si>
  <si>
    <t>1 чел*735=735</t>
  </si>
  <si>
    <t>500*12=6000</t>
  </si>
  <si>
    <t>Библиотечный фонд</t>
  </si>
  <si>
    <t>Компьютеры</t>
  </si>
  <si>
    <t>3*35000=105000</t>
  </si>
  <si>
    <t>Мультимедийный проектор</t>
  </si>
  <si>
    <t>1*35000=35000</t>
  </si>
  <si>
    <t>39*235.46=9182.00</t>
  </si>
  <si>
    <t>Проезд.(билеты)</t>
  </si>
  <si>
    <t>За прживание(гостиница )</t>
  </si>
  <si>
    <t>ГСМ</t>
  </si>
  <si>
    <t>Канцтовары</t>
  </si>
  <si>
    <t>Пеня и штрафы</t>
  </si>
  <si>
    <t>Питание</t>
  </si>
  <si>
    <t>Стимулирующие 17%</t>
  </si>
  <si>
    <t xml:space="preserve">Стимулирующие  7% </t>
  </si>
  <si>
    <t>Начисления на оплату труда 30.2%</t>
  </si>
  <si>
    <t>168637.07*12=2023644.84</t>
  </si>
  <si>
    <t>Методическая литература</t>
  </si>
  <si>
    <t>Прочие выплаты в т.ч</t>
  </si>
  <si>
    <t>14*100*12=16800.00</t>
  </si>
  <si>
    <t>Анисимов А.А</t>
  </si>
  <si>
    <t>Алифанова К.В.</t>
  </si>
  <si>
    <t>Деревцова  В.А.</t>
  </si>
  <si>
    <t>Бабинина К.А.</t>
  </si>
  <si>
    <t>Десятова Л.Ф.</t>
  </si>
  <si>
    <t>Курникова Л.А.</t>
  </si>
  <si>
    <t>Кутузова И.И.</t>
  </si>
  <si>
    <t>Маркова С.П.</t>
  </si>
  <si>
    <t>Малышкина Т.Н.</t>
  </si>
  <si>
    <t>Пономарева Г.Н.</t>
  </si>
  <si>
    <t>Софьянникова Е.А.</t>
  </si>
  <si>
    <t>Сошникова Г.М.</t>
  </si>
  <si>
    <t>Шаргазина О.Н.</t>
  </si>
  <si>
    <t>Хлестунова Н.П.</t>
  </si>
  <si>
    <t>Хлестунова Н.П. с 12.03.2012-23.03.2012г.</t>
  </si>
  <si>
    <t>Курникова Л.А. с 09.04.2012-27.04.2012г.</t>
  </si>
  <si>
    <t>Софьянникова Е.А. с 13.02.2011-22.02.2012г.</t>
  </si>
  <si>
    <t>Сошникова Г.М. с 09.04.2012-27.04.2012г.</t>
  </si>
  <si>
    <t>Деревцова  В.А. с 06.02.2012-22.02.2012г.</t>
  </si>
  <si>
    <t>Алифанова К.В. с 13.03.2012-30.03.2012</t>
  </si>
  <si>
    <t>Оплата проездных билетов</t>
  </si>
  <si>
    <t>6*1400=8400</t>
  </si>
  <si>
    <t>Оплата коммунальных услуг в т.ч.</t>
  </si>
  <si>
    <t>27090*5=135450.00</t>
  </si>
  <si>
    <t>27550*1350.92=37217.85</t>
  </si>
  <si>
    <t>Теплоэнергия 90%</t>
  </si>
  <si>
    <t>Водоснабжение 50%</t>
  </si>
  <si>
    <t>примечание</t>
  </si>
  <si>
    <t>Оплата услуг по содержанию имущества в т.ч.</t>
  </si>
  <si>
    <t>Прямые затраты</t>
  </si>
  <si>
    <t>Увеличение стоимости.основных.средств в.т.ч.</t>
  </si>
  <si>
    <t>список прилагается</t>
  </si>
  <si>
    <t>1*35000=35000.00</t>
  </si>
  <si>
    <t>2*35000=70000.00</t>
  </si>
  <si>
    <t>Стол компьютерный</t>
  </si>
  <si>
    <t>2*5000=10000.00</t>
  </si>
  <si>
    <t xml:space="preserve">Увеличение стоимости материальных активов  в т.ч. </t>
  </si>
  <si>
    <t>Стимулирующие 7%</t>
  </si>
  <si>
    <t>170580.31*12=2046963.72</t>
  </si>
  <si>
    <t>10*625=6250.00</t>
  </si>
  <si>
    <t>Оплата услуг связи</t>
  </si>
  <si>
    <t>3010*5.00=15050.00</t>
  </si>
  <si>
    <t>Зарплата по договору на ремонт здания</t>
  </si>
  <si>
    <t>Оплата суточные</t>
  </si>
  <si>
    <t>Оплата транспортные услуги</t>
  </si>
  <si>
    <t>27.6*321.43=8872.00</t>
  </si>
  <si>
    <t>4,2тыс*4 кв.=16800.00</t>
  </si>
  <si>
    <t>Кредиторская  задол</t>
  </si>
  <si>
    <t>на 01.01.2012г.</t>
  </si>
  <si>
    <t>215т*100=21500.00</t>
  </si>
  <si>
    <t>За проживание(гостиница )</t>
  </si>
  <si>
    <t>900,00*4 квар=3600.00</t>
  </si>
  <si>
    <t>Оплата прочие услуги в т.ч.</t>
  </si>
  <si>
    <t>37*25=925.00</t>
  </si>
  <si>
    <t>1 чел*735=735.00</t>
  </si>
  <si>
    <t>Вневедомственная охрана</t>
  </si>
  <si>
    <t>12*618.97=7427.64</t>
  </si>
  <si>
    <t>Пеня и штрафы и госпошлина</t>
  </si>
  <si>
    <t>Оплата причих расходов вт.ч.</t>
  </si>
  <si>
    <t>Увелеч стоим.осн.средств 310</t>
  </si>
  <si>
    <t>Насос для котельной</t>
  </si>
  <si>
    <t>1*20000.00=20000.00</t>
  </si>
  <si>
    <t>За проживание(гостиница)</t>
  </si>
  <si>
    <t>1474.00*12=17688.00</t>
  </si>
  <si>
    <t>8600*4 комп.=34400.00</t>
  </si>
  <si>
    <t xml:space="preserve">Увелеч стоим.мат 340 </t>
  </si>
  <si>
    <t>Уголь</t>
  </si>
  <si>
    <t>215т.*1300=279500.00</t>
  </si>
  <si>
    <t>ГСМ на вывозку угля</t>
  </si>
  <si>
    <t>810л.*35.00=28350.00</t>
  </si>
  <si>
    <t>Автол</t>
  </si>
  <si>
    <t>12*40.00=480.00</t>
  </si>
  <si>
    <t>ГСМ  на хоз.нужды</t>
  </si>
  <si>
    <t>Известь</t>
  </si>
  <si>
    <t>150*10.00=1500.00</t>
  </si>
  <si>
    <t>Хоз.расходы в т.ч.</t>
  </si>
  <si>
    <t>Краска</t>
  </si>
  <si>
    <t>80*330.00=24000.00</t>
  </si>
  <si>
    <t>Приобретение стекла</t>
  </si>
  <si>
    <t>50*700=35000.00</t>
  </si>
  <si>
    <t>Шифер</t>
  </si>
  <si>
    <t>500*300=150000.00</t>
  </si>
  <si>
    <t>110*150.00=16500.00</t>
  </si>
  <si>
    <t>Приобритение регистров</t>
  </si>
  <si>
    <t>10*2000=20000.00</t>
  </si>
  <si>
    <t xml:space="preserve">Приобрет.колосников </t>
  </si>
  <si>
    <t>4*1000.00=4000.00</t>
  </si>
  <si>
    <t>Хоз.инвентарь в т.ч</t>
  </si>
  <si>
    <t>Тряпки.веники</t>
  </si>
  <si>
    <t>Вёдра</t>
  </si>
  <si>
    <t>5*300=1500.00</t>
  </si>
  <si>
    <t>Верхонки для котельной</t>
  </si>
  <si>
    <t>72*80=5760.00</t>
  </si>
  <si>
    <t>2*1000=2000.00</t>
  </si>
  <si>
    <t>Бочки для воды</t>
  </si>
  <si>
    <t>Дизсредство</t>
  </si>
  <si>
    <t>Строит.материалы доски</t>
  </si>
  <si>
    <t>10*4500=45000.00</t>
  </si>
  <si>
    <t>Всего</t>
  </si>
  <si>
    <t>МВСОУ " Сретенская вечерняя СОШ"</t>
  </si>
  <si>
    <t>Зарплата местный бюджет</t>
  </si>
  <si>
    <t>32570.79*9.2=299711.00</t>
  </si>
  <si>
    <t>Начисления на оплату труда 30.2% м/бюджет</t>
  </si>
  <si>
    <t>27560*1350.92=37231.35</t>
  </si>
  <si>
    <t>1400*5.00=7000.00</t>
  </si>
  <si>
    <t>12600*5=63000.00</t>
  </si>
  <si>
    <t>4187.57*4 кв.=16750.28</t>
  </si>
  <si>
    <t>180т*100=18000.00</t>
  </si>
  <si>
    <t>500*12=6000.00</t>
  </si>
  <si>
    <t>180т.*1300=234000.00</t>
  </si>
  <si>
    <t>350л.*35.00=12250.00</t>
  </si>
  <si>
    <t>109д*12*40=52486.00</t>
  </si>
  <si>
    <t>150*10=1500.00</t>
  </si>
  <si>
    <t>165895.67*12=1990748.04</t>
  </si>
  <si>
    <t>28202.26*2=56404.52</t>
  </si>
  <si>
    <t>11823.30*2=23225.40</t>
  </si>
  <si>
    <t>120750.93*12=1449011.16</t>
  </si>
  <si>
    <t>8276.96*2.5=21421.88</t>
  </si>
  <si>
    <t>МВСОУ " Сретенская вечерняя СОШ" на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</si>
</sst>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1"/>
      <color indexed="8"/>
      <name val="Calibri"/>
      <family val="0"/>
    </font>
    <font>
      <i/>
      <u val="single"/>
      <sz val="11"/>
      <color indexed="8"/>
      <name val="Calibri"/>
      <family val="0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5" fillId="0" borderId="17" xfId="0" applyFont="1" applyBorder="1" applyAlignment="1">
      <alignment/>
    </xf>
    <xf numFmtId="0" fontId="0" fillId="0" borderId="29" xfId="0" applyBorder="1" applyAlignment="1">
      <alignment/>
    </xf>
    <xf numFmtId="0" fontId="15" fillId="0" borderId="17" xfId="0" applyFont="1" applyBorder="1" applyAlignment="1">
      <alignment/>
    </xf>
    <xf numFmtId="0" fontId="15" fillId="0" borderId="25" xfId="0" applyFont="1" applyBorder="1" applyAlignment="1">
      <alignment/>
    </xf>
    <xf numFmtId="2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15" fillId="0" borderId="29" xfId="0" applyFont="1" applyBorder="1" applyAlignment="1">
      <alignment/>
    </xf>
    <xf numFmtId="0" fontId="0" fillId="0" borderId="33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15" fillId="0" borderId="33" xfId="0" applyFont="1" applyBorder="1" applyAlignment="1">
      <alignment/>
    </xf>
    <xf numFmtId="2" fontId="15" fillId="0" borderId="33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15" fillId="0" borderId="29" xfId="0" applyNumberFormat="1" applyFont="1" applyBorder="1" applyAlignment="1">
      <alignment/>
    </xf>
    <xf numFmtId="2" fontId="15" fillId="0" borderId="25" xfId="0" applyNumberFormat="1" applyFont="1" applyBorder="1" applyAlignment="1">
      <alignment/>
    </xf>
    <xf numFmtId="2" fontId="15" fillId="0" borderId="29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2" fontId="0" fillId="0" borderId="42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0" fillId="0" borderId="17" xfId="0" applyFont="1" applyBorder="1" applyAlignment="1">
      <alignment/>
    </xf>
    <xf numFmtId="0" fontId="20" fillId="0" borderId="33" xfId="0" applyFont="1" applyBorder="1" applyAlignment="1">
      <alignment/>
    </xf>
    <xf numFmtId="0" fontId="21" fillId="24" borderId="17" xfId="0" applyFont="1" applyFill="1" applyBorder="1" applyAlignment="1">
      <alignment/>
    </xf>
    <xf numFmtId="2" fontId="21" fillId="24" borderId="33" xfId="0" applyNumberFormat="1" applyFont="1" applyFill="1" applyBorder="1" applyAlignment="1">
      <alignment/>
    </xf>
    <xf numFmtId="0" fontId="19" fillId="0" borderId="20" xfId="0" applyFont="1" applyBorder="1" applyAlignment="1">
      <alignment/>
    </xf>
    <xf numFmtId="0" fontId="22" fillId="0" borderId="23" xfId="0" applyFont="1" applyBorder="1" applyAlignment="1">
      <alignment/>
    </xf>
    <xf numFmtId="2" fontId="15" fillId="0" borderId="25" xfId="0" applyNumberFormat="1" applyFont="1" applyBorder="1" applyAlignment="1">
      <alignment horizontal="right"/>
    </xf>
    <xf numFmtId="0" fontId="15" fillId="0" borderId="29" xfId="0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2" fontId="0" fillId="0" borderId="26" xfId="0" applyNumberFormat="1" applyBorder="1" applyAlignment="1">
      <alignment/>
    </xf>
    <xf numFmtId="0" fontId="15" fillId="0" borderId="25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26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5" fillId="0" borderId="29" xfId="0" applyFont="1" applyBorder="1" applyAlignment="1">
      <alignment/>
    </xf>
    <xf numFmtId="0" fontId="15" fillId="0" borderId="26" xfId="0" applyFont="1" applyBorder="1" applyAlignment="1">
      <alignment/>
    </xf>
    <xf numFmtId="2" fontId="0" fillId="0" borderId="3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5" fillId="0" borderId="25" xfId="0" applyNumberFormat="1" applyFont="1" applyBorder="1" applyAlignment="1">
      <alignment/>
    </xf>
    <xf numFmtId="2" fontId="15" fillId="0" borderId="29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2" fontId="0" fillId="0" borderId="3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32" xfId="0" applyBorder="1" applyAlignment="1">
      <alignment/>
    </xf>
    <xf numFmtId="0" fontId="18" fillId="0" borderId="29" xfId="0" applyFont="1" applyBorder="1" applyAlignment="1">
      <alignment/>
    </xf>
    <xf numFmtId="2" fontId="15" fillId="0" borderId="25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2" fontId="18" fillId="0" borderId="25" xfId="0" applyNumberFormat="1" applyFont="1" applyBorder="1" applyAlignment="1">
      <alignment/>
    </xf>
    <xf numFmtId="2" fontId="18" fillId="0" borderId="26" xfId="0" applyNumberFormat="1" applyFont="1" applyBorder="1" applyAlignment="1">
      <alignment/>
    </xf>
    <xf numFmtId="2" fontId="15" fillId="0" borderId="26" xfId="0" applyNumberFormat="1" applyFont="1" applyBorder="1" applyAlignment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73"/>
  <sheetViews>
    <sheetView zoomScalePageLayoutView="0" workbookViewId="0" topLeftCell="A1">
      <selection activeCell="E62" sqref="E62"/>
    </sheetView>
  </sheetViews>
  <sheetFormatPr defaultColWidth="9.140625" defaultRowHeight="15"/>
  <cols>
    <col min="1" max="1" width="3.57421875" style="0" customWidth="1"/>
    <col min="5" max="5" width="20.8515625" style="0" customWidth="1"/>
    <col min="6" max="6" width="8.00390625" style="0" customWidth="1"/>
    <col min="7" max="7" width="14.00390625" style="0" customWidth="1"/>
    <col min="15" max="15" width="11.7109375" style="0" customWidth="1"/>
  </cols>
  <sheetData>
    <row r="5" spans="2:15" ht="14.25">
      <c r="B5" s="20"/>
      <c r="C5" s="1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</row>
    <row r="6" spans="2:15" ht="14.25">
      <c r="B6" s="21"/>
      <c r="C6" s="4"/>
      <c r="D6" s="5"/>
      <c r="E6" s="6"/>
      <c r="F6" s="5"/>
      <c r="G6" s="6"/>
      <c r="H6" s="124" t="s">
        <v>3</v>
      </c>
      <c r="I6" s="125"/>
      <c r="J6" s="124" t="s">
        <v>4</v>
      </c>
      <c r="K6" s="125"/>
      <c r="L6" s="5" t="s">
        <v>5</v>
      </c>
      <c r="M6" s="6"/>
      <c r="N6" s="5"/>
      <c r="O6" s="6"/>
    </row>
    <row r="7" spans="2:15" ht="15">
      <c r="B7" s="21"/>
      <c r="C7" s="32" t="s">
        <v>63</v>
      </c>
      <c r="D7" s="10"/>
      <c r="E7" s="11"/>
      <c r="F7" s="10"/>
      <c r="G7" s="11"/>
      <c r="H7" s="10"/>
      <c r="I7" s="11"/>
      <c r="J7" s="10"/>
      <c r="K7" s="11"/>
      <c r="L7" s="121"/>
      <c r="M7" s="123"/>
      <c r="N7" s="10"/>
      <c r="O7" s="11"/>
    </row>
    <row r="8" spans="2:15" ht="14.25">
      <c r="B8" s="22">
        <v>211</v>
      </c>
      <c r="C8" s="121" t="s">
        <v>0</v>
      </c>
      <c r="D8" s="122"/>
      <c r="E8" s="123"/>
      <c r="F8" s="121">
        <f>168637.07*12</f>
        <v>2023644.84</v>
      </c>
      <c r="G8" s="123"/>
      <c r="H8" s="126">
        <f>(F8+J8+L8)*30.2%</f>
        <v>769987.93988</v>
      </c>
      <c r="I8" s="127"/>
      <c r="J8" s="121">
        <v>323619.62</v>
      </c>
      <c r="K8" s="123"/>
      <c r="L8" s="126">
        <v>202364.48</v>
      </c>
      <c r="M8" s="127"/>
      <c r="N8" s="126">
        <f>F8+H8+J8+L8</f>
        <v>3319616.8798800004</v>
      </c>
      <c r="O8" s="127"/>
    </row>
    <row r="9" spans="2:15" ht="14.25">
      <c r="B9" s="17">
        <v>212</v>
      </c>
      <c r="C9" s="121" t="s">
        <v>24</v>
      </c>
      <c r="D9" s="122"/>
      <c r="E9" s="123"/>
      <c r="F9" s="121" t="s">
        <v>84</v>
      </c>
      <c r="G9" s="123"/>
      <c r="H9" s="128"/>
      <c r="I9" s="120"/>
      <c r="J9" s="16"/>
      <c r="K9" s="15"/>
      <c r="L9" s="18"/>
      <c r="M9" s="19"/>
      <c r="N9" s="126">
        <v>16500</v>
      </c>
      <c r="O9" s="123"/>
    </row>
    <row r="10" spans="2:15" ht="14.25">
      <c r="B10" s="17">
        <v>212</v>
      </c>
      <c r="C10" s="121" t="s">
        <v>23</v>
      </c>
      <c r="D10" s="122"/>
      <c r="E10" s="123"/>
      <c r="F10" s="121" t="s">
        <v>64</v>
      </c>
      <c r="G10" s="123"/>
      <c r="H10" s="128"/>
      <c r="I10" s="120"/>
      <c r="J10" s="16"/>
      <c r="K10" s="15"/>
      <c r="L10" s="18"/>
      <c r="M10" s="19"/>
      <c r="N10" s="126">
        <v>16800</v>
      </c>
      <c r="O10" s="127"/>
    </row>
    <row r="11" spans="2:15" ht="14.25">
      <c r="B11" s="17">
        <v>222</v>
      </c>
      <c r="C11" s="118" t="s">
        <v>25</v>
      </c>
      <c r="D11" s="119"/>
      <c r="E11" s="120"/>
      <c r="F11" s="118">
        <v>7200</v>
      </c>
      <c r="G11" s="120"/>
      <c r="H11" s="128"/>
      <c r="I11" s="120"/>
      <c r="J11" s="16"/>
      <c r="K11" s="15"/>
      <c r="L11" s="18"/>
      <c r="M11" s="19"/>
      <c r="N11" s="18"/>
      <c r="O11" s="19">
        <v>7200</v>
      </c>
    </row>
    <row r="12" spans="2:15" ht="14.25">
      <c r="B12" s="17">
        <v>222</v>
      </c>
      <c r="C12" s="118" t="s">
        <v>9</v>
      </c>
      <c r="D12" s="119"/>
      <c r="E12" s="120"/>
      <c r="F12" s="27"/>
      <c r="G12" s="28">
        <v>3000</v>
      </c>
      <c r="H12" s="29"/>
      <c r="I12" s="28"/>
      <c r="J12" s="16"/>
      <c r="K12" s="15"/>
      <c r="L12" s="18"/>
      <c r="M12" s="19"/>
      <c r="N12" s="18"/>
      <c r="O12" s="19">
        <v>3000</v>
      </c>
    </row>
    <row r="13" spans="2:15" ht="14.25">
      <c r="B13" s="17">
        <v>223</v>
      </c>
      <c r="C13" s="118" t="s">
        <v>7</v>
      </c>
      <c r="D13" s="119"/>
      <c r="E13" s="120"/>
      <c r="F13" s="118" t="s">
        <v>67</v>
      </c>
      <c r="G13" s="120"/>
      <c r="H13" s="128"/>
      <c r="I13" s="120"/>
      <c r="J13" s="16"/>
      <c r="K13" s="15"/>
      <c r="L13" s="18"/>
      <c r="M13" s="19"/>
      <c r="N13" s="18"/>
      <c r="O13" s="19">
        <v>109320</v>
      </c>
    </row>
    <row r="14" spans="2:15" ht="14.25">
      <c r="B14" s="17">
        <v>223</v>
      </c>
      <c r="C14" s="118" t="s">
        <v>83</v>
      </c>
      <c r="D14" s="119"/>
      <c r="E14" s="120"/>
      <c r="F14" s="118" t="s">
        <v>96</v>
      </c>
      <c r="G14" s="120"/>
      <c r="H14" s="29"/>
      <c r="I14" s="28"/>
      <c r="J14" s="16"/>
      <c r="K14" s="15"/>
      <c r="L14" s="18"/>
      <c r="M14" s="19"/>
      <c r="N14" s="18"/>
      <c r="O14" s="19">
        <v>9182</v>
      </c>
    </row>
    <row r="15" spans="2:15" ht="14.25">
      <c r="B15" s="17">
        <v>223</v>
      </c>
      <c r="C15" s="118" t="s">
        <v>66</v>
      </c>
      <c r="D15" s="119"/>
      <c r="E15" s="120"/>
      <c r="F15" s="27" t="s">
        <v>75</v>
      </c>
      <c r="G15" s="28"/>
      <c r="H15" s="29"/>
      <c r="I15" s="28"/>
      <c r="J15" s="16"/>
      <c r="K15" s="15"/>
      <c r="L15" s="18"/>
      <c r="M15" s="19"/>
      <c r="N15" s="18"/>
      <c r="O15" s="19">
        <v>40527</v>
      </c>
    </row>
    <row r="16" spans="2:15" ht="14.25">
      <c r="B16" s="17">
        <v>226</v>
      </c>
      <c r="C16" s="118" t="s">
        <v>85</v>
      </c>
      <c r="D16" s="119"/>
      <c r="E16" s="120"/>
      <c r="F16" s="118" t="s">
        <v>86</v>
      </c>
      <c r="G16" s="120"/>
      <c r="H16" s="29"/>
      <c r="I16" s="28"/>
      <c r="J16" s="16"/>
      <c r="K16" s="15"/>
      <c r="L16" s="18"/>
      <c r="M16" s="19"/>
      <c r="N16" s="18"/>
      <c r="O16" s="19">
        <v>6250</v>
      </c>
    </row>
    <row r="17" spans="2:15" ht="14.25">
      <c r="B17" s="17">
        <v>226</v>
      </c>
      <c r="C17" s="118" t="s">
        <v>79</v>
      </c>
      <c r="D17" s="119"/>
      <c r="E17" s="120"/>
      <c r="F17" s="27"/>
      <c r="G17" s="28">
        <v>16000</v>
      </c>
      <c r="H17" s="29"/>
      <c r="I17" s="28"/>
      <c r="J17" s="16"/>
      <c r="K17" s="15"/>
      <c r="L17" s="18"/>
      <c r="M17" s="19"/>
      <c r="N17" s="18"/>
      <c r="O17" s="19">
        <v>16000</v>
      </c>
    </row>
    <row r="18" spans="2:15" ht="14.25">
      <c r="B18" s="17">
        <v>226</v>
      </c>
      <c r="C18" s="118" t="s">
        <v>68</v>
      </c>
      <c r="D18" s="119"/>
      <c r="E18" s="120"/>
      <c r="F18" s="27"/>
      <c r="G18" s="28">
        <v>18000</v>
      </c>
      <c r="H18" s="29"/>
      <c r="I18" s="28"/>
      <c r="J18" s="16"/>
      <c r="K18" s="15"/>
      <c r="L18" s="18"/>
      <c r="M18" s="19"/>
      <c r="N18" s="18"/>
      <c r="O18" s="19">
        <v>18000</v>
      </c>
    </row>
    <row r="19" spans="2:15" ht="14.25">
      <c r="B19" s="17">
        <v>310</v>
      </c>
      <c r="C19" s="121" t="s">
        <v>16</v>
      </c>
      <c r="D19" s="122"/>
      <c r="E19" s="123"/>
      <c r="F19" s="27"/>
      <c r="G19" s="28"/>
      <c r="H19" s="29"/>
      <c r="I19" s="28"/>
      <c r="J19" s="16"/>
      <c r="K19" s="15"/>
      <c r="L19" s="18"/>
      <c r="M19" s="19"/>
      <c r="N19" s="18"/>
      <c r="O19" s="19"/>
    </row>
    <row r="20" spans="2:15" ht="14.25">
      <c r="B20" s="17"/>
      <c r="C20" s="118" t="s">
        <v>91</v>
      </c>
      <c r="D20" s="119"/>
      <c r="E20" s="120"/>
      <c r="F20" s="27"/>
      <c r="G20" s="28">
        <v>118950</v>
      </c>
      <c r="H20" s="29"/>
      <c r="I20" s="28"/>
      <c r="J20" s="16"/>
      <c r="K20" s="15"/>
      <c r="L20" s="18"/>
      <c r="M20" s="19"/>
      <c r="N20" s="18"/>
      <c r="O20" s="19">
        <v>118950</v>
      </c>
    </row>
    <row r="21" spans="2:15" ht="14.25">
      <c r="B21" s="17"/>
      <c r="C21" s="118" t="s">
        <v>94</v>
      </c>
      <c r="D21" s="119"/>
      <c r="E21" s="120"/>
      <c r="F21" s="118" t="s">
        <v>95</v>
      </c>
      <c r="G21" s="120"/>
      <c r="H21" s="29"/>
      <c r="I21" s="28"/>
      <c r="J21" s="16"/>
      <c r="K21" s="15"/>
      <c r="L21" s="18"/>
      <c r="M21" s="19"/>
      <c r="N21" s="18"/>
      <c r="O21" s="19">
        <v>35000</v>
      </c>
    </row>
    <row r="22" spans="2:15" ht="14.25">
      <c r="B22" s="17"/>
      <c r="C22" s="118" t="s">
        <v>92</v>
      </c>
      <c r="D22" s="119"/>
      <c r="E22" s="120"/>
      <c r="F22" s="118" t="s">
        <v>93</v>
      </c>
      <c r="G22" s="120"/>
      <c r="H22" s="29"/>
      <c r="I22" s="28"/>
      <c r="J22" s="16"/>
      <c r="K22" s="15"/>
      <c r="L22" s="18"/>
      <c r="M22" s="19"/>
      <c r="N22" s="18"/>
      <c r="O22" s="19">
        <v>105000</v>
      </c>
    </row>
    <row r="23" spans="2:15" ht="14.25">
      <c r="B23" s="17">
        <v>340</v>
      </c>
      <c r="C23" s="121" t="s">
        <v>10</v>
      </c>
      <c r="D23" s="122"/>
      <c r="E23" s="123"/>
      <c r="F23" s="118">
        <v>142213</v>
      </c>
      <c r="G23" s="120"/>
      <c r="H23" s="29"/>
      <c r="I23" s="28"/>
      <c r="J23" s="16"/>
      <c r="K23" s="15"/>
      <c r="L23" s="18"/>
      <c r="M23" s="19"/>
      <c r="N23" s="18"/>
      <c r="O23" s="19">
        <v>142213</v>
      </c>
    </row>
    <row r="24" spans="2:15" ht="14.25">
      <c r="B24" s="17"/>
      <c r="C24" s="118" t="s">
        <v>69</v>
      </c>
      <c r="D24" s="119"/>
      <c r="E24" s="120"/>
      <c r="F24" s="118"/>
      <c r="G24" s="120"/>
      <c r="H24" s="29"/>
      <c r="I24" s="28"/>
      <c r="J24" s="16"/>
      <c r="K24" s="15"/>
      <c r="L24" s="18"/>
      <c r="M24" s="19"/>
      <c r="N24" s="18"/>
      <c r="O24" s="19"/>
    </row>
    <row r="25" spans="2:15" ht="14.25">
      <c r="B25" s="17"/>
      <c r="C25" s="118" t="s">
        <v>102</v>
      </c>
      <c r="D25" s="119"/>
      <c r="E25" s="120"/>
      <c r="F25" s="121" t="s">
        <v>80</v>
      </c>
      <c r="G25" s="123"/>
      <c r="H25" s="29"/>
      <c r="I25" s="28"/>
      <c r="J25" s="16"/>
      <c r="K25" s="15"/>
      <c r="L25" s="18"/>
      <c r="M25" s="19"/>
      <c r="N25" s="18"/>
      <c r="O25" s="19"/>
    </row>
    <row r="26" spans="2:15" ht="14.25">
      <c r="B26" s="17"/>
      <c r="C26" s="118" t="s">
        <v>6</v>
      </c>
      <c r="D26" s="119"/>
      <c r="E26" s="120"/>
      <c r="F26" s="118"/>
      <c r="G26" s="120"/>
      <c r="H26" s="29"/>
      <c r="I26" s="28"/>
      <c r="J26" s="16"/>
      <c r="K26" s="15"/>
      <c r="L26" s="18"/>
      <c r="M26" s="19"/>
      <c r="N26" s="18"/>
      <c r="O26" s="19">
        <v>4104174.88</v>
      </c>
    </row>
    <row r="27" spans="2:15" ht="15">
      <c r="B27" s="17"/>
      <c r="C27" s="129" t="s">
        <v>87</v>
      </c>
      <c r="D27" s="130"/>
      <c r="E27" s="131"/>
      <c r="F27" s="121"/>
      <c r="G27" s="123"/>
      <c r="H27" s="126"/>
      <c r="I27" s="127"/>
      <c r="J27" s="10"/>
      <c r="K27" s="11"/>
      <c r="L27" s="126"/>
      <c r="M27" s="127"/>
      <c r="N27" s="126">
        <f>F27+H27+J27+L27</f>
        <v>0</v>
      </c>
      <c r="O27" s="127"/>
    </row>
    <row r="28" spans="2:15" ht="14.25">
      <c r="B28" s="17">
        <v>211</v>
      </c>
      <c r="C28" s="121" t="s">
        <v>1</v>
      </c>
      <c r="D28" s="122"/>
      <c r="E28" s="123"/>
      <c r="F28" s="121">
        <f>170580.31*12</f>
        <v>2046963.72</v>
      </c>
      <c r="G28" s="123"/>
      <c r="H28" s="126">
        <f>(F28+J28+L28)*30.2%</f>
        <v>680001.347784</v>
      </c>
      <c r="I28" s="127"/>
      <c r="J28" s="10"/>
      <c r="K28" s="11"/>
      <c r="L28" s="126">
        <f>F28*10%</f>
        <v>204696.372</v>
      </c>
      <c r="M28" s="127"/>
      <c r="N28" s="126">
        <f>F28+H28+J28+L28</f>
        <v>2931661.439784</v>
      </c>
      <c r="O28" s="127"/>
    </row>
    <row r="29" spans="2:15" ht="14.25">
      <c r="B29" s="17">
        <v>211</v>
      </c>
      <c r="C29" s="118" t="s">
        <v>74</v>
      </c>
      <c r="D29" s="119"/>
      <c r="E29" s="120"/>
      <c r="F29" s="128">
        <v>62934</v>
      </c>
      <c r="G29" s="100"/>
      <c r="H29" s="126">
        <f>(F29+J29+L29)*30.2%</f>
        <v>20906.674799999997</v>
      </c>
      <c r="I29" s="127"/>
      <c r="J29" s="30"/>
      <c r="K29" s="31"/>
      <c r="L29" s="126">
        <f>F29*10%</f>
        <v>6293.400000000001</v>
      </c>
      <c r="M29" s="127"/>
      <c r="N29" s="18"/>
      <c r="O29" s="19">
        <f>F29+H29+L29</f>
        <v>90134.07479999999</v>
      </c>
    </row>
    <row r="30" spans="2:15" ht="14.25">
      <c r="B30" s="17">
        <v>212</v>
      </c>
      <c r="C30" s="118" t="s">
        <v>24</v>
      </c>
      <c r="D30" s="119"/>
      <c r="E30" s="120"/>
      <c r="F30" s="128">
        <v>1500</v>
      </c>
      <c r="G30" s="120"/>
      <c r="H30" s="18"/>
      <c r="I30" s="19"/>
      <c r="J30" s="30"/>
      <c r="K30" s="31"/>
      <c r="L30" s="18"/>
      <c r="M30" s="19"/>
      <c r="N30" s="18"/>
      <c r="O30" s="19">
        <v>1500</v>
      </c>
    </row>
    <row r="31" spans="2:15" ht="14.25">
      <c r="B31" s="17">
        <v>221</v>
      </c>
      <c r="C31" s="118" t="s">
        <v>65</v>
      </c>
      <c r="D31" s="119"/>
      <c r="E31" s="120"/>
      <c r="F31" s="118" t="s">
        <v>90</v>
      </c>
      <c r="G31" s="120"/>
      <c r="H31" s="18"/>
      <c r="I31" s="19"/>
      <c r="J31" s="30"/>
      <c r="K31" s="31"/>
      <c r="L31" s="18"/>
      <c r="M31" s="19"/>
      <c r="N31" s="18"/>
      <c r="O31" s="19">
        <v>6000</v>
      </c>
    </row>
    <row r="32" spans="2:17" ht="14.25">
      <c r="B32" s="17">
        <v>222</v>
      </c>
      <c r="C32" s="121" t="s">
        <v>97</v>
      </c>
      <c r="D32" s="122"/>
      <c r="E32" s="123"/>
      <c r="F32" s="132">
        <v>2400</v>
      </c>
      <c r="G32" s="133"/>
      <c r="H32" s="126"/>
      <c r="I32" s="127"/>
      <c r="J32" s="124"/>
      <c r="K32" s="125"/>
      <c r="L32" s="121"/>
      <c r="M32" s="123"/>
      <c r="N32" s="126">
        <v>2400</v>
      </c>
      <c r="O32" s="127"/>
      <c r="Q32" s="5"/>
    </row>
    <row r="33" spans="2:17" ht="14.25">
      <c r="B33" s="17">
        <v>223</v>
      </c>
      <c r="C33" s="118" t="s">
        <v>83</v>
      </c>
      <c r="D33" s="119"/>
      <c r="E33" s="120"/>
      <c r="F33" s="121" t="s">
        <v>96</v>
      </c>
      <c r="G33" s="123"/>
      <c r="H33" s="121"/>
      <c r="I33" s="123"/>
      <c r="J33" s="121"/>
      <c r="K33" s="123"/>
      <c r="L33" s="121"/>
      <c r="M33" s="123"/>
      <c r="N33" s="121">
        <v>9182</v>
      </c>
      <c r="O33" s="123"/>
      <c r="Q33" s="5"/>
    </row>
    <row r="34" spans="2:17" ht="14.25">
      <c r="B34" s="17">
        <v>223</v>
      </c>
      <c r="C34" s="121" t="s">
        <v>62</v>
      </c>
      <c r="D34" s="122"/>
      <c r="E34" s="123"/>
      <c r="F34" s="121" t="s">
        <v>30</v>
      </c>
      <c r="G34" s="123"/>
      <c r="H34" s="14"/>
      <c r="I34" s="15"/>
      <c r="J34" s="14"/>
      <c r="K34" s="15"/>
      <c r="L34" s="16"/>
      <c r="M34" s="15"/>
      <c r="N34" s="121">
        <v>34800</v>
      </c>
      <c r="O34" s="123"/>
      <c r="Q34" s="5"/>
    </row>
    <row r="35" spans="2:15" ht="14.25">
      <c r="B35" s="17">
        <v>223</v>
      </c>
      <c r="C35" s="121" t="s">
        <v>66</v>
      </c>
      <c r="D35" s="122"/>
      <c r="E35" s="123"/>
      <c r="F35" s="121" t="s">
        <v>75</v>
      </c>
      <c r="G35" s="123"/>
      <c r="H35" s="121"/>
      <c r="I35" s="123"/>
      <c r="J35" s="9"/>
      <c r="K35" s="11"/>
      <c r="L35" s="10"/>
      <c r="M35" s="11"/>
      <c r="N35" s="121">
        <v>40527</v>
      </c>
      <c r="O35" s="123"/>
    </row>
    <row r="36" spans="2:15" ht="14.25">
      <c r="B36" s="17">
        <v>222</v>
      </c>
      <c r="C36" s="121" t="s">
        <v>9</v>
      </c>
      <c r="D36" s="122"/>
      <c r="E36" s="123"/>
      <c r="F36" s="121">
        <v>6000</v>
      </c>
      <c r="G36" s="123"/>
      <c r="H36" s="121"/>
      <c r="I36" s="123"/>
      <c r="J36" s="9"/>
      <c r="K36" s="11"/>
      <c r="L36" s="10"/>
      <c r="M36" s="11"/>
      <c r="N36" s="121">
        <f>F36</f>
        <v>6000</v>
      </c>
      <c r="O36" s="123"/>
    </row>
    <row r="37" spans="2:15" ht="14.25">
      <c r="B37" s="17">
        <v>225</v>
      </c>
      <c r="C37" s="118" t="s">
        <v>76</v>
      </c>
      <c r="D37" s="119"/>
      <c r="E37" s="120"/>
      <c r="F37" s="118" t="s">
        <v>77</v>
      </c>
      <c r="G37" s="120"/>
      <c r="H37" s="14"/>
      <c r="I37" s="15"/>
      <c r="J37" s="26"/>
      <c r="K37" s="11"/>
      <c r="L37" s="10"/>
      <c r="M37" s="11"/>
      <c r="N37" s="14"/>
      <c r="O37" s="15">
        <v>8872</v>
      </c>
    </row>
    <row r="38" spans="2:15" ht="14.25">
      <c r="B38" s="17">
        <v>225</v>
      </c>
      <c r="C38" s="121" t="s">
        <v>27</v>
      </c>
      <c r="D38" s="122"/>
      <c r="E38" s="123"/>
      <c r="F38" s="121" t="s">
        <v>28</v>
      </c>
      <c r="G38" s="123"/>
      <c r="H38" s="14"/>
      <c r="I38" s="15"/>
      <c r="J38" s="10"/>
      <c r="K38" s="11"/>
      <c r="L38" s="10"/>
      <c r="M38" s="11"/>
      <c r="N38" s="121">
        <v>16800</v>
      </c>
      <c r="O38" s="123"/>
    </row>
    <row r="39" spans="2:15" ht="14.25">
      <c r="B39" s="17">
        <v>225</v>
      </c>
      <c r="C39" s="121" t="s">
        <v>26</v>
      </c>
      <c r="D39" s="122"/>
      <c r="E39" s="123"/>
      <c r="F39" s="121">
        <v>4000</v>
      </c>
      <c r="G39" s="123"/>
      <c r="H39" s="14"/>
      <c r="I39" s="15"/>
      <c r="J39" s="10"/>
      <c r="K39" s="11"/>
      <c r="L39" s="10"/>
      <c r="M39" s="11"/>
      <c r="N39" s="121">
        <f>F39</f>
        <v>4000</v>
      </c>
      <c r="O39" s="123"/>
    </row>
    <row r="40" spans="2:15" ht="14.25">
      <c r="B40" s="17">
        <v>225</v>
      </c>
      <c r="C40" s="121" t="s">
        <v>34</v>
      </c>
      <c r="D40" s="122"/>
      <c r="E40" s="123"/>
      <c r="F40" s="121">
        <v>41000</v>
      </c>
      <c r="G40" s="123"/>
      <c r="H40" s="14"/>
      <c r="I40" s="15"/>
      <c r="J40" s="10"/>
      <c r="K40" s="11"/>
      <c r="L40" s="10"/>
      <c r="M40" s="11"/>
      <c r="N40" s="121">
        <v>41000</v>
      </c>
      <c r="O40" s="123"/>
    </row>
    <row r="41" spans="2:15" ht="14.25">
      <c r="B41" s="17">
        <v>226</v>
      </c>
      <c r="C41" s="121" t="s">
        <v>46</v>
      </c>
      <c r="D41" s="122"/>
      <c r="E41" s="123"/>
      <c r="F41" s="121" t="s">
        <v>78</v>
      </c>
      <c r="G41" s="123"/>
      <c r="H41" s="14"/>
      <c r="I41" s="15"/>
      <c r="J41" s="10"/>
      <c r="K41" s="11"/>
      <c r="L41" s="10"/>
      <c r="M41" s="11"/>
      <c r="N41" s="121">
        <v>22000</v>
      </c>
      <c r="O41" s="123"/>
    </row>
    <row r="42" spans="2:15" ht="14.25">
      <c r="B42" s="17">
        <v>226</v>
      </c>
      <c r="C42" s="118" t="s">
        <v>98</v>
      </c>
      <c r="D42" s="119"/>
      <c r="E42" s="120"/>
      <c r="F42" s="118">
        <v>2000</v>
      </c>
      <c r="G42" s="120"/>
      <c r="H42" s="14"/>
      <c r="I42" s="15"/>
      <c r="J42" s="10"/>
      <c r="K42" s="11"/>
      <c r="L42" s="10"/>
      <c r="M42" s="11"/>
      <c r="N42" s="14"/>
      <c r="O42" s="15">
        <v>22000</v>
      </c>
    </row>
    <row r="43" spans="2:15" ht="14.25">
      <c r="B43" s="17">
        <v>226</v>
      </c>
      <c r="C43" s="121" t="s">
        <v>81</v>
      </c>
      <c r="D43" s="122"/>
      <c r="E43" s="123"/>
      <c r="F43" s="121" t="s">
        <v>82</v>
      </c>
      <c r="G43" s="123"/>
      <c r="H43" s="14"/>
      <c r="I43" s="15"/>
      <c r="J43" s="10"/>
      <c r="K43" s="11"/>
      <c r="L43" s="10"/>
      <c r="M43" s="11"/>
      <c r="N43" s="121">
        <v>925</v>
      </c>
      <c r="O43" s="123"/>
    </row>
    <row r="44" spans="2:15" ht="14.25">
      <c r="B44" s="17">
        <v>226</v>
      </c>
      <c r="C44" s="121" t="s">
        <v>88</v>
      </c>
      <c r="D44" s="122"/>
      <c r="E44" s="123"/>
      <c r="F44" s="121" t="s">
        <v>89</v>
      </c>
      <c r="G44" s="123"/>
      <c r="H44" s="14"/>
      <c r="I44" s="15"/>
      <c r="J44" s="10"/>
      <c r="K44" s="11"/>
      <c r="L44" s="10"/>
      <c r="M44" s="11"/>
      <c r="N44" s="121">
        <v>735</v>
      </c>
      <c r="O44" s="123"/>
    </row>
    <row r="45" spans="2:15" ht="14.25">
      <c r="B45" s="17">
        <v>226</v>
      </c>
      <c r="C45" s="121" t="s">
        <v>35</v>
      </c>
      <c r="D45" s="122"/>
      <c r="E45" s="123"/>
      <c r="F45" s="121">
        <v>67000</v>
      </c>
      <c r="G45" s="123"/>
      <c r="H45" s="14"/>
      <c r="I45" s="15"/>
      <c r="J45" s="10"/>
      <c r="K45" s="11"/>
      <c r="L45" s="10"/>
      <c r="M45" s="11"/>
      <c r="N45" s="121">
        <v>67000</v>
      </c>
      <c r="O45" s="123"/>
    </row>
    <row r="46" spans="2:15" ht="14.25">
      <c r="B46" s="17">
        <v>226</v>
      </c>
      <c r="C46" s="121" t="s">
        <v>36</v>
      </c>
      <c r="D46" s="122"/>
      <c r="E46" s="123"/>
      <c r="F46" s="121" t="s">
        <v>37</v>
      </c>
      <c r="G46" s="123"/>
      <c r="H46" s="14"/>
      <c r="I46" s="15"/>
      <c r="J46" s="10"/>
      <c r="K46" s="11"/>
      <c r="L46" s="10"/>
      <c r="M46" s="11"/>
      <c r="N46" s="121">
        <v>3600</v>
      </c>
      <c r="O46" s="123"/>
    </row>
    <row r="47" spans="2:15" ht="14.25">
      <c r="B47" s="17">
        <v>226</v>
      </c>
      <c r="C47" s="121" t="s">
        <v>40</v>
      </c>
      <c r="D47" s="122"/>
      <c r="E47" s="123"/>
      <c r="F47" s="121">
        <v>29000</v>
      </c>
      <c r="G47" s="123"/>
      <c r="H47" s="14"/>
      <c r="I47" s="15"/>
      <c r="J47" s="10"/>
      <c r="K47" s="11"/>
      <c r="L47" s="10"/>
      <c r="M47" s="11"/>
      <c r="N47" s="121">
        <v>29000</v>
      </c>
      <c r="O47" s="123"/>
    </row>
    <row r="48" spans="2:15" ht="14.25">
      <c r="B48" s="17">
        <v>226</v>
      </c>
      <c r="C48" s="121" t="s">
        <v>41</v>
      </c>
      <c r="D48" s="122"/>
      <c r="E48" s="123"/>
      <c r="F48" s="121">
        <v>30000</v>
      </c>
      <c r="G48" s="123"/>
      <c r="H48" s="14"/>
      <c r="I48" s="15"/>
      <c r="J48" s="10"/>
      <c r="K48" s="11"/>
      <c r="L48" s="10"/>
      <c r="M48" s="11"/>
      <c r="N48" s="121">
        <v>30000</v>
      </c>
      <c r="O48" s="123"/>
    </row>
    <row r="49" spans="2:15" ht="14.25">
      <c r="B49" s="17">
        <v>226</v>
      </c>
      <c r="C49" s="121" t="s">
        <v>42</v>
      </c>
      <c r="D49" s="122"/>
      <c r="E49" s="123"/>
      <c r="F49" s="121" t="s">
        <v>72</v>
      </c>
      <c r="G49" s="123"/>
      <c r="H49" s="14"/>
      <c r="I49" s="15"/>
      <c r="J49" s="10"/>
      <c r="K49" s="11"/>
      <c r="L49" s="10"/>
      <c r="M49" s="11"/>
      <c r="N49" s="121">
        <v>34400</v>
      </c>
      <c r="O49" s="123"/>
    </row>
    <row r="50" spans="2:15" ht="14.25">
      <c r="B50" s="17">
        <v>226</v>
      </c>
      <c r="C50" s="121" t="s">
        <v>73</v>
      </c>
      <c r="D50" s="122"/>
      <c r="E50" s="123"/>
      <c r="F50" s="121">
        <v>3200</v>
      </c>
      <c r="G50" s="123"/>
      <c r="H50" s="14"/>
      <c r="I50" s="15"/>
      <c r="J50" s="10"/>
      <c r="K50" s="11"/>
      <c r="L50" s="10"/>
      <c r="M50" s="11"/>
      <c r="N50" s="121">
        <v>3200</v>
      </c>
      <c r="O50" s="123"/>
    </row>
    <row r="51" spans="2:15" ht="14.25">
      <c r="B51" s="17">
        <v>226</v>
      </c>
      <c r="C51" s="121" t="s">
        <v>38</v>
      </c>
      <c r="D51" s="122"/>
      <c r="E51" s="123"/>
      <c r="F51" s="121" t="s">
        <v>71</v>
      </c>
      <c r="G51" s="123"/>
      <c r="H51" s="14"/>
      <c r="I51" s="15"/>
      <c r="J51" s="10"/>
      <c r="K51" s="11"/>
      <c r="L51" s="10"/>
      <c r="M51" s="11"/>
      <c r="N51" s="121">
        <v>18000</v>
      </c>
      <c r="O51" s="123"/>
    </row>
    <row r="52" spans="2:15" ht="14.25">
      <c r="B52" s="17">
        <v>290</v>
      </c>
      <c r="C52" s="121" t="s">
        <v>53</v>
      </c>
      <c r="D52" s="122"/>
      <c r="E52" s="123"/>
      <c r="F52" s="121">
        <v>500</v>
      </c>
      <c r="G52" s="123"/>
      <c r="H52" s="14"/>
      <c r="I52" s="15"/>
      <c r="J52" s="10"/>
      <c r="K52" s="11"/>
      <c r="L52" s="10"/>
      <c r="M52" s="11"/>
      <c r="N52" s="121">
        <v>500</v>
      </c>
      <c r="O52" s="123"/>
    </row>
    <row r="53" spans="2:15" ht="14.25">
      <c r="B53" s="25">
        <v>290</v>
      </c>
      <c r="C53" s="121" t="s">
        <v>54</v>
      </c>
      <c r="D53" s="122"/>
      <c r="E53" s="123"/>
      <c r="F53" s="121">
        <v>40660</v>
      </c>
      <c r="G53" s="123"/>
      <c r="H53" s="14"/>
      <c r="I53" s="15"/>
      <c r="J53" s="10"/>
      <c r="K53" s="11"/>
      <c r="L53" s="10"/>
      <c r="M53" s="11"/>
      <c r="N53" s="121">
        <v>40660</v>
      </c>
      <c r="O53" s="123"/>
    </row>
    <row r="54" spans="2:15" ht="14.25">
      <c r="B54" s="25">
        <v>290</v>
      </c>
      <c r="C54" s="121" t="s">
        <v>70</v>
      </c>
      <c r="D54" s="122"/>
      <c r="E54" s="123"/>
      <c r="F54" s="121">
        <v>15834.29</v>
      </c>
      <c r="G54" s="123"/>
      <c r="H54" s="14"/>
      <c r="I54" s="15"/>
      <c r="J54" s="10"/>
      <c r="K54" s="11"/>
      <c r="L54" s="10"/>
      <c r="M54" s="11"/>
      <c r="N54" s="121">
        <v>15834.29</v>
      </c>
      <c r="O54" s="123"/>
    </row>
    <row r="55" spans="2:15" ht="14.25">
      <c r="B55" s="25">
        <v>290</v>
      </c>
      <c r="C55" s="118" t="s">
        <v>101</v>
      </c>
      <c r="D55" s="119"/>
      <c r="E55" s="120"/>
      <c r="F55" s="14"/>
      <c r="G55" s="15">
        <v>3000</v>
      </c>
      <c r="H55" s="14"/>
      <c r="I55" s="15"/>
      <c r="J55" s="10"/>
      <c r="K55" s="11"/>
      <c r="L55" s="10"/>
      <c r="M55" s="11"/>
      <c r="N55" s="14"/>
      <c r="O55" s="15"/>
    </row>
    <row r="56" spans="2:15" ht="14.25">
      <c r="B56" s="17">
        <v>290</v>
      </c>
      <c r="C56" s="121" t="s">
        <v>52</v>
      </c>
      <c r="D56" s="122"/>
      <c r="E56" s="123"/>
      <c r="F56" s="121">
        <v>10000</v>
      </c>
      <c r="G56" s="123"/>
      <c r="H56" s="14"/>
      <c r="I56" s="15"/>
      <c r="J56" s="10"/>
      <c r="K56" s="11"/>
      <c r="L56" s="10"/>
      <c r="M56" s="11"/>
      <c r="N56" s="121">
        <v>10000</v>
      </c>
      <c r="O56" s="123"/>
    </row>
    <row r="57" spans="2:15" ht="14.25">
      <c r="B57" s="17">
        <v>340</v>
      </c>
      <c r="C57" s="118" t="s">
        <v>100</v>
      </c>
      <c r="D57" s="119"/>
      <c r="E57" s="120"/>
      <c r="F57" s="14"/>
      <c r="G57" s="15">
        <v>7000</v>
      </c>
      <c r="H57" s="14"/>
      <c r="I57" s="15"/>
      <c r="J57" s="10"/>
      <c r="K57" s="11"/>
      <c r="L57" s="10"/>
      <c r="M57" s="11"/>
      <c r="N57" s="14"/>
      <c r="O57" s="15">
        <v>10000</v>
      </c>
    </row>
    <row r="58" spans="2:15" ht="14.25">
      <c r="B58" s="17">
        <v>340</v>
      </c>
      <c r="C58" s="118" t="s">
        <v>99</v>
      </c>
      <c r="D58" s="119"/>
      <c r="E58" s="120"/>
      <c r="F58" s="14"/>
      <c r="G58" s="15">
        <v>3000</v>
      </c>
      <c r="H58" s="14"/>
      <c r="I58" s="15"/>
      <c r="J58" s="10"/>
      <c r="K58" s="11"/>
      <c r="L58" s="10"/>
      <c r="M58" s="11"/>
      <c r="N58" s="14"/>
      <c r="O58" s="15">
        <v>3000</v>
      </c>
    </row>
    <row r="59" spans="2:15" ht="14.25">
      <c r="B59" s="17">
        <v>340</v>
      </c>
      <c r="C59" s="121" t="s">
        <v>10</v>
      </c>
      <c r="D59" s="122"/>
      <c r="E59" s="123"/>
      <c r="F59" s="121">
        <f>220*1300</f>
        <v>286000</v>
      </c>
      <c r="G59" s="123"/>
      <c r="H59" s="121"/>
      <c r="I59" s="123"/>
      <c r="J59" s="10"/>
      <c r="K59" s="11"/>
      <c r="L59" s="10"/>
      <c r="M59" s="11"/>
      <c r="N59" s="121">
        <v>286000</v>
      </c>
      <c r="O59" s="123"/>
    </row>
    <row r="60" spans="2:15" ht="14.25">
      <c r="B60" s="21"/>
      <c r="C60" s="134"/>
      <c r="D60" s="97"/>
      <c r="E60" s="17" t="s">
        <v>12</v>
      </c>
      <c r="F60" s="121">
        <v>31350</v>
      </c>
      <c r="G60" s="123"/>
      <c r="H60" s="10"/>
      <c r="I60" s="11"/>
      <c r="J60" s="10"/>
      <c r="K60" s="11"/>
      <c r="L60" s="10"/>
      <c r="M60" s="11"/>
      <c r="N60" s="121">
        <v>31350</v>
      </c>
      <c r="O60" s="123"/>
    </row>
    <row r="61" spans="2:15" ht="14.25">
      <c r="B61" s="21"/>
      <c r="C61" s="134"/>
      <c r="D61" s="97"/>
      <c r="E61" s="17" t="s">
        <v>13</v>
      </c>
      <c r="F61" s="121">
        <v>134160</v>
      </c>
      <c r="G61" s="123"/>
      <c r="H61" s="10"/>
      <c r="I61" s="11"/>
      <c r="J61" s="10"/>
      <c r="K61" s="11"/>
      <c r="L61" s="10"/>
      <c r="M61" s="11"/>
      <c r="N61" s="121">
        <v>134160</v>
      </c>
      <c r="O61" s="123"/>
    </row>
    <row r="62" spans="2:15" ht="14.25">
      <c r="B62" s="21"/>
      <c r="C62" s="134"/>
      <c r="D62" s="97"/>
      <c r="E62" s="17"/>
      <c r="F62" s="121"/>
      <c r="G62" s="123"/>
      <c r="H62" s="10"/>
      <c r="I62" s="11"/>
      <c r="J62" s="10"/>
      <c r="K62" s="11"/>
      <c r="L62" s="10"/>
      <c r="M62" s="11"/>
      <c r="N62" s="121">
        <v>86400</v>
      </c>
      <c r="O62" s="123"/>
    </row>
    <row r="63" spans="2:15" ht="14.25">
      <c r="B63" s="21"/>
      <c r="C63" s="134"/>
      <c r="D63" s="97"/>
      <c r="E63" s="17" t="s">
        <v>15</v>
      </c>
      <c r="F63" s="121">
        <v>219000</v>
      </c>
      <c r="G63" s="123"/>
      <c r="H63" s="10"/>
      <c r="I63" s="11"/>
      <c r="J63" s="10"/>
      <c r="K63" s="11"/>
      <c r="L63" s="10"/>
      <c r="M63" s="11"/>
      <c r="N63" s="121">
        <v>219000</v>
      </c>
      <c r="O63" s="123"/>
    </row>
    <row r="64" spans="2:15" ht="14.25">
      <c r="B64" s="21"/>
      <c r="C64" s="124"/>
      <c r="D64" s="125"/>
      <c r="E64" s="17" t="s">
        <v>6</v>
      </c>
      <c r="F64" s="121">
        <v>766910</v>
      </c>
      <c r="G64" s="123"/>
      <c r="H64" s="9"/>
      <c r="I64" s="11"/>
      <c r="J64" s="10"/>
      <c r="K64" s="11"/>
      <c r="L64" s="10"/>
      <c r="M64" s="11"/>
      <c r="N64" s="121">
        <f>F64</f>
        <v>766910</v>
      </c>
      <c r="O64" s="123"/>
    </row>
    <row r="65" spans="2:15" ht="14.25">
      <c r="B65" s="17">
        <v>310</v>
      </c>
      <c r="C65" s="121" t="s">
        <v>16</v>
      </c>
      <c r="D65" s="122"/>
      <c r="E65" s="123"/>
      <c r="F65" s="121"/>
      <c r="G65" s="123"/>
      <c r="H65" s="7"/>
      <c r="I65" s="8"/>
      <c r="J65" s="7"/>
      <c r="K65" s="8"/>
      <c r="L65" s="7"/>
      <c r="M65" s="8"/>
      <c r="N65" s="121">
        <v>4260640.8</v>
      </c>
      <c r="O65" s="123"/>
    </row>
    <row r="66" spans="2:15" ht="14.25">
      <c r="B66" s="21"/>
      <c r="C66" s="98"/>
      <c r="D66" s="99"/>
      <c r="E66" s="6"/>
      <c r="F66" s="121"/>
      <c r="G66" s="123"/>
      <c r="H66" s="10"/>
      <c r="I66" s="11"/>
      <c r="J66" s="10"/>
      <c r="K66" s="11"/>
      <c r="L66" s="10"/>
      <c r="M66" s="11"/>
      <c r="N66" s="121"/>
      <c r="O66" s="123"/>
    </row>
    <row r="67" spans="2:15" ht="14.25">
      <c r="B67" s="21"/>
      <c r="C67" s="134"/>
      <c r="D67" s="97"/>
      <c r="E67" s="17"/>
      <c r="F67" s="121"/>
      <c r="G67" s="123"/>
      <c r="H67" s="10"/>
      <c r="I67" s="11"/>
      <c r="J67" s="10"/>
      <c r="K67" s="11"/>
      <c r="L67" s="10"/>
      <c r="M67" s="11"/>
      <c r="N67" s="121">
        <f>F67</f>
        <v>0</v>
      </c>
      <c r="O67" s="123"/>
    </row>
    <row r="68" spans="2:15" ht="14.25">
      <c r="B68" s="21"/>
      <c r="C68" s="134"/>
      <c r="D68" s="97"/>
      <c r="E68" s="22"/>
      <c r="F68" s="121"/>
      <c r="G68" s="123"/>
      <c r="H68" s="7"/>
      <c r="I68" s="8"/>
      <c r="J68" s="7"/>
      <c r="K68" s="8"/>
      <c r="L68" s="7"/>
      <c r="M68" s="8"/>
      <c r="N68" s="121"/>
      <c r="O68" s="123"/>
    </row>
    <row r="69" spans="2:15" ht="14.25">
      <c r="B69" s="21"/>
      <c r="C69" s="12"/>
      <c r="D69" s="13"/>
      <c r="E69" s="6"/>
      <c r="F69" s="121"/>
      <c r="G69" s="123"/>
      <c r="H69" s="5"/>
      <c r="I69" s="6"/>
      <c r="J69" s="5"/>
      <c r="K69" s="6"/>
      <c r="L69" s="5"/>
      <c r="M69" s="6"/>
      <c r="N69" s="121"/>
      <c r="O69" s="123"/>
    </row>
    <row r="70" spans="2:15" ht="14.25">
      <c r="B70" s="21"/>
      <c r="C70" s="124"/>
      <c r="D70" s="125"/>
      <c r="E70" s="3"/>
      <c r="F70" s="121"/>
      <c r="G70" s="123"/>
      <c r="H70" s="2"/>
      <c r="I70" s="3"/>
      <c r="J70" s="2"/>
      <c r="K70" s="3"/>
      <c r="L70" s="2"/>
      <c r="M70" s="3"/>
      <c r="N70" s="121">
        <f>F70</f>
        <v>0</v>
      </c>
      <c r="O70" s="123"/>
    </row>
    <row r="71" spans="2:15" ht="14.25">
      <c r="B71" s="21"/>
      <c r="C71" s="121"/>
      <c r="D71" s="122"/>
      <c r="E71" s="123"/>
      <c r="F71" s="10"/>
      <c r="G71" s="11"/>
      <c r="H71" s="10"/>
      <c r="I71" s="11"/>
      <c r="J71" s="10"/>
      <c r="K71" s="11"/>
      <c r="L71" s="10"/>
      <c r="M71" s="11"/>
      <c r="N71" s="10"/>
      <c r="O71" s="11"/>
    </row>
    <row r="72" spans="2:15" ht="14.25">
      <c r="B72" s="21"/>
      <c r="C72" s="121"/>
      <c r="D72" s="122"/>
      <c r="E72" s="123"/>
      <c r="F72" s="10"/>
      <c r="G72" s="11"/>
      <c r="H72" s="10"/>
      <c r="I72" s="11"/>
      <c r="J72" s="10"/>
      <c r="K72" s="11"/>
      <c r="L72" s="10"/>
      <c r="M72" s="11"/>
      <c r="N72" s="10"/>
      <c r="O72" s="11"/>
    </row>
    <row r="73" spans="2:15" ht="14.25">
      <c r="B73" s="22"/>
      <c r="C73" s="121"/>
      <c r="D73" s="122"/>
      <c r="E73" s="123"/>
      <c r="F73" s="7"/>
      <c r="G73" s="8"/>
      <c r="H73" s="7"/>
      <c r="I73" s="8"/>
      <c r="J73" s="7"/>
      <c r="K73" s="8"/>
      <c r="L73" s="7"/>
      <c r="M73" s="8"/>
      <c r="N73" s="126">
        <v>8364815.68</v>
      </c>
      <c r="O73" s="123"/>
    </row>
  </sheetData>
  <sheetProtection/>
  <mergeCells count="184">
    <mergeCell ref="C28:E28"/>
    <mergeCell ref="C44:E44"/>
    <mergeCell ref="F44:G44"/>
    <mergeCell ref="C56:E56"/>
    <mergeCell ref="C54:E54"/>
    <mergeCell ref="F41:G41"/>
    <mergeCell ref="C46:E46"/>
    <mergeCell ref="C51:E51"/>
    <mergeCell ref="C38:E38"/>
    <mergeCell ref="C36:E36"/>
    <mergeCell ref="H29:I29"/>
    <mergeCell ref="L29:M29"/>
    <mergeCell ref="C31:E31"/>
    <mergeCell ref="F29:G29"/>
    <mergeCell ref="C29:E29"/>
    <mergeCell ref="F31:G31"/>
    <mergeCell ref="C30:E30"/>
    <mergeCell ref="F30:G30"/>
    <mergeCell ref="C71:E71"/>
    <mergeCell ref="C72:E72"/>
    <mergeCell ref="C73:E73"/>
    <mergeCell ref="C63:D63"/>
    <mergeCell ref="C64:D64"/>
    <mergeCell ref="C66:D66"/>
    <mergeCell ref="C67:D67"/>
    <mergeCell ref="C70:D70"/>
    <mergeCell ref="C68:D68"/>
    <mergeCell ref="C65:E65"/>
    <mergeCell ref="N44:O44"/>
    <mergeCell ref="N73:O73"/>
    <mergeCell ref="F69:G69"/>
    <mergeCell ref="N69:O69"/>
    <mergeCell ref="F56:G56"/>
    <mergeCell ref="F53:G53"/>
    <mergeCell ref="F54:G54"/>
    <mergeCell ref="F59:G59"/>
    <mergeCell ref="F63:G63"/>
    <mergeCell ref="N45:O45"/>
    <mergeCell ref="N41:O41"/>
    <mergeCell ref="C43:E43"/>
    <mergeCell ref="F43:G43"/>
    <mergeCell ref="N43:O43"/>
    <mergeCell ref="C42:E42"/>
    <mergeCell ref="F42:G42"/>
    <mergeCell ref="F68:G68"/>
    <mergeCell ref="F70:G70"/>
    <mergeCell ref="N62:O62"/>
    <mergeCell ref="N63:O63"/>
    <mergeCell ref="N64:O64"/>
    <mergeCell ref="N68:O68"/>
    <mergeCell ref="N70:O70"/>
    <mergeCell ref="F66:G66"/>
    <mergeCell ref="F67:G67"/>
    <mergeCell ref="N66:O66"/>
    <mergeCell ref="N67:O67"/>
    <mergeCell ref="N49:O49"/>
    <mergeCell ref="N50:O50"/>
    <mergeCell ref="N65:O65"/>
    <mergeCell ref="N51:O51"/>
    <mergeCell ref="N53:O53"/>
    <mergeCell ref="N54:O54"/>
    <mergeCell ref="N60:O60"/>
    <mergeCell ref="N61:O61"/>
    <mergeCell ref="F65:G65"/>
    <mergeCell ref="N46:O46"/>
    <mergeCell ref="N47:O47"/>
    <mergeCell ref="N48:O48"/>
    <mergeCell ref="F64:G64"/>
    <mergeCell ref="F62:G62"/>
    <mergeCell ref="F60:G60"/>
    <mergeCell ref="F61:G61"/>
    <mergeCell ref="C62:D62"/>
    <mergeCell ref="C59:E59"/>
    <mergeCell ref="C58:E58"/>
    <mergeCell ref="N39:O39"/>
    <mergeCell ref="C60:D60"/>
    <mergeCell ref="C61:D61"/>
    <mergeCell ref="C50:E50"/>
    <mergeCell ref="C57:E57"/>
    <mergeCell ref="N59:O59"/>
    <mergeCell ref="N56:O56"/>
    <mergeCell ref="N38:O38"/>
    <mergeCell ref="N40:O40"/>
    <mergeCell ref="C45:E45"/>
    <mergeCell ref="F38:G38"/>
    <mergeCell ref="F45:G45"/>
    <mergeCell ref="F39:G39"/>
    <mergeCell ref="C40:E40"/>
    <mergeCell ref="F40:G40"/>
    <mergeCell ref="C41:E41"/>
    <mergeCell ref="C39:E39"/>
    <mergeCell ref="F36:G36"/>
    <mergeCell ref="L33:M33"/>
    <mergeCell ref="N34:O34"/>
    <mergeCell ref="C34:E34"/>
    <mergeCell ref="F34:G34"/>
    <mergeCell ref="H36:I36"/>
    <mergeCell ref="H35:I35"/>
    <mergeCell ref="J33:K33"/>
    <mergeCell ref="H32:I32"/>
    <mergeCell ref="F49:G49"/>
    <mergeCell ref="C9:E9"/>
    <mergeCell ref="F9:G9"/>
    <mergeCell ref="C32:E32"/>
    <mergeCell ref="F32:G32"/>
    <mergeCell ref="F28:G28"/>
    <mergeCell ref="C11:E11"/>
    <mergeCell ref="C13:E13"/>
    <mergeCell ref="F11:G11"/>
    <mergeCell ref="C8:E8"/>
    <mergeCell ref="F8:G8"/>
    <mergeCell ref="H8:I8"/>
    <mergeCell ref="C27:E27"/>
    <mergeCell ref="F27:G27"/>
    <mergeCell ref="C10:E10"/>
    <mergeCell ref="F10:G10"/>
    <mergeCell ref="F13:G13"/>
    <mergeCell ref="C12:E12"/>
    <mergeCell ref="F21:G21"/>
    <mergeCell ref="N28:O28"/>
    <mergeCell ref="N32:O32"/>
    <mergeCell ref="J32:K32"/>
    <mergeCell ref="L28:M28"/>
    <mergeCell ref="N8:O8"/>
    <mergeCell ref="L27:M27"/>
    <mergeCell ref="N10:O10"/>
    <mergeCell ref="N9:O9"/>
    <mergeCell ref="N27:O27"/>
    <mergeCell ref="L7:M7"/>
    <mergeCell ref="J8:K8"/>
    <mergeCell ref="L8:M8"/>
    <mergeCell ref="L32:M32"/>
    <mergeCell ref="H6:I6"/>
    <mergeCell ref="J6:K6"/>
    <mergeCell ref="H27:I27"/>
    <mergeCell ref="H28:I28"/>
    <mergeCell ref="H9:I9"/>
    <mergeCell ref="H10:I10"/>
    <mergeCell ref="H11:I11"/>
    <mergeCell ref="H13:I13"/>
    <mergeCell ref="C52:E52"/>
    <mergeCell ref="C53:E53"/>
    <mergeCell ref="F52:G52"/>
    <mergeCell ref="N52:O52"/>
    <mergeCell ref="C55:E55"/>
    <mergeCell ref="H59:I59"/>
    <mergeCell ref="F46:G46"/>
    <mergeCell ref="F51:G51"/>
    <mergeCell ref="C47:E47"/>
    <mergeCell ref="F47:G47"/>
    <mergeCell ref="C48:E48"/>
    <mergeCell ref="F48:G48"/>
    <mergeCell ref="C49:E49"/>
    <mergeCell ref="F50:G50"/>
    <mergeCell ref="C37:E37"/>
    <mergeCell ref="F37:G37"/>
    <mergeCell ref="N36:O36"/>
    <mergeCell ref="C33:E33"/>
    <mergeCell ref="F33:G33"/>
    <mergeCell ref="N33:O33"/>
    <mergeCell ref="C35:E35"/>
    <mergeCell ref="F35:G35"/>
    <mergeCell ref="N35:O35"/>
    <mergeCell ref="H33:I33"/>
    <mergeCell ref="C26:E26"/>
    <mergeCell ref="F22:G22"/>
    <mergeCell ref="F23:G23"/>
    <mergeCell ref="F26:G26"/>
    <mergeCell ref="C24:E24"/>
    <mergeCell ref="C25:E25"/>
    <mergeCell ref="F24:G24"/>
    <mergeCell ref="F25:G25"/>
    <mergeCell ref="C14:E14"/>
    <mergeCell ref="F14:G14"/>
    <mergeCell ref="C16:E16"/>
    <mergeCell ref="F16:G16"/>
    <mergeCell ref="C15:E15"/>
    <mergeCell ref="C17:E17"/>
    <mergeCell ref="C23:E23"/>
    <mergeCell ref="C18:E18"/>
    <mergeCell ref="C22:E22"/>
    <mergeCell ref="C20:E20"/>
    <mergeCell ref="C19:E19"/>
    <mergeCell ref="C21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Q603"/>
  <sheetViews>
    <sheetView workbookViewId="0" topLeftCell="A25">
      <selection activeCell="C29" sqref="C29:E34"/>
    </sheetView>
  </sheetViews>
  <sheetFormatPr defaultColWidth="9.140625" defaultRowHeight="15"/>
  <cols>
    <col min="1" max="1" width="3.57421875" style="0" customWidth="1"/>
    <col min="2" max="2" width="3.7109375" style="0" customWidth="1"/>
    <col min="5" max="5" width="31.57421875" style="0" customWidth="1"/>
    <col min="6" max="6" width="8.00390625" style="0" customWidth="1"/>
    <col min="7" max="7" width="14.57421875" style="0" customWidth="1"/>
    <col min="15" max="15" width="11.7109375" style="0" customWidth="1"/>
  </cols>
  <sheetData>
    <row r="4" ht="14.25">
      <c r="E4" t="s">
        <v>209</v>
      </c>
    </row>
    <row r="5" spans="2:15" ht="14.25">
      <c r="B5" s="54"/>
      <c r="C5" s="54"/>
      <c r="D5" s="54"/>
      <c r="E5" s="54"/>
      <c r="F5" s="54"/>
      <c r="G5" s="54"/>
      <c r="H5" s="54"/>
      <c r="I5" s="54"/>
      <c r="J5" s="47"/>
      <c r="K5" s="47"/>
      <c r="L5" s="47"/>
      <c r="M5" s="47"/>
      <c r="N5" s="47"/>
      <c r="O5" s="47"/>
    </row>
    <row r="6" spans="2:15" ht="14.25">
      <c r="B6" s="51"/>
      <c r="C6" s="52"/>
      <c r="D6" s="5"/>
      <c r="E6" s="53"/>
      <c r="F6" s="5"/>
      <c r="G6" s="55"/>
      <c r="H6" s="118"/>
      <c r="I6" s="105"/>
      <c r="J6" s="118" t="s">
        <v>157</v>
      </c>
      <c r="K6" s="105"/>
      <c r="L6" s="5"/>
      <c r="M6" s="49"/>
      <c r="N6" s="5"/>
      <c r="O6" s="47"/>
    </row>
    <row r="7" spans="2:15" ht="15">
      <c r="B7" s="21"/>
      <c r="C7" s="32" t="s">
        <v>139</v>
      </c>
      <c r="D7" s="10"/>
      <c r="E7" s="11"/>
      <c r="F7" s="10"/>
      <c r="G7" s="44"/>
      <c r="H7" s="9" t="s">
        <v>137</v>
      </c>
      <c r="I7" s="11"/>
      <c r="J7" s="118" t="s">
        <v>158</v>
      </c>
      <c r="K7" s="120"/>
      <c r="L7" s="139"/>
      <c r="M7" s="113"/>
      <c r="N7" s="47"/>
      <c r="O7" s="47"/>
    </row>
    <row r="8" spans="2:15" ht="15">
      <c r="B8" s="22"/>
      <c r="C8" s="118" t="s">
        <v>0</v>
      </c>
      <c r="D8" s="104"/>
      <c r="E8" s="105"/>
      <c r="F8" s="101" t="s">
        <v>106</v>
      </c>
      <c r="G8" s="106"/>
      <c r="H8" s="128"/>
      <c r="I8" s="141"/>
      <c r="J8" s="118"/>
      <c r="K8" s="105"/>
      <c r="L8" s="109"/>
      <c r="M8" s="109"/>
      <c r="N8" s="109"/>
      <c r="O8" s="109"/>
    </row>
    <row r="9" spans="2:15" ht="15">
      <c r="B9" s="17"/>
      <c r="C9" s="118" t="s">
        <v>103</v>
      </c>
      <c r="D9" s="104"/>
      <c r="E9" s="105"/>
      <c r="F9" s="101">
        <v>323619.62</v>
      </c>
      <c r="G9" s="106"/>
      <c r="H9" s="128"/>
      <c r="I9" s="141"/>
      <c r="J9" s="27"/>
      <c r="K9" s="38"/>
      <c r="L9" s="50"/>
      <c r="M9" s="50"/>
      <c r="N9" s="109"/>
      <c r="O9" s="109"/>
    </row>
    <row r="10" spans="2:15" ht="15">
      <c r="B10" s="17"/>
      <c r="C10" s="118" t="s">
        <v>104</v>
      </c>
      <c r="D10" s="104"/>
      <c r="E10" s="105"/>
      <c r="F10" s="101">
        <v>141655.14</v>
      </c>
      <c r="G10" s="106"/>
      <c r="H10" s="29"/>
      <c r="I10" s="28"/>
      <c r="J10" s="27"/>
      <c r="K10" s="38"/>
      <c r="L10" s="50"/>
      <c r="M10" s="50"/>
      <c r="N10" s="50"/>
      <c r="O10" s="48"/>
    </row>
    <row r="11" spans="2:15" ht="15">
      <c r="B11" s="17"/>
      <c r="C11" s="118" t="s">
        <v>105</v>
      </c>
      <c r="D11" s="104"/>
      <c r="E11" s="105"/>
      <c r="F11" s="34"/>
      <c r="G11" s="57">
        <v>751653.72</v>
      </c>
      <c r="H11" s="29"/>
      <c r="I11" s="28"/>
      <c r="J11" s="27"/>
      <c r="K11" s="38"/>
      <c r="L11" s="50"/>
      <c r="M11" s="50"/>
      <c r="N11" s="50"/>
      <c r="O11" s="48"/>
    </row>
    <row r="12" spans="2:15" ht="15">
      <c r="B12" s="17"/>
      <c r="C12" s="101" t="s">
        <v>108</v>
      </c>
      <c r="D12" s="106"/>
      <c r="E12" s="107"/>
      <c r="F12" s="14"/>
      <c r="G12" s="58">
        <v>33300</v>
      </c>
      <c r="H12" s="29"/>
      <c r="I12" s="28"/>
      <c r="J12" s="27"/>
      <c r="K12" s="38"/>
      <c r="L12" s="50"/>
      <c r="M12" s="50"/>
      <c r="N12" s="50"/>
      <c r="O12" s="48"/>
    </row>
    <row r="13" spans="2:15" ht="15">
      <c r="B13" s="17"/>
      <c r="C13" s="101" t="s">
        <v>107</v>
      </c>
      <c r="D13" s="106"/>
      <c r="E13" s="107"/>
      <c r="F13" s="87" t="s">
        <v>109</v>
      </c>
      <c r="G13" s="88"/>
      <c r="H13" s="29"/>
      <c r="I13" s="28"/>
      <c r="J13" s="27"/>
      <c r="K13" s="38"/>
      <c r="L13" s="50"/>
      <c r="M13" s="50"/>
      <c r="N13" s="50"/>
      <c r="O13" s="48"/>
    </row>
    <row r="14" spans="2:15" ht="14.25">
      <c r="B14" s="17"/>
      <c r="C14" s="118" t="s">
        <v>110</v>
      </c>
      <c r="D14" s="104"/>
      <c r="E14" s="105"/>
      <c r="F14" s="14"/>
      <c r="G14" s="46"/>
      <c r="H14" s="29"/>
      <c r="I14" s="28"/>
      <c r="J14" s="27"/>
      <c r="K14" s="38"/>
      <c r="L14" s="50"/>
      <c r="M14" s="50"/>
      <c r="N14" s="50"/>
      <c r="O14" s="48"/>
    </row>
    <row r="15" spans="2:15" ht="14.25">
      <c r="B15" s="17"/>
      <c r="C15" s="118" t="s">
        <v>111</v>
      </c>
      <c r="D15" s="104"/>
      <c r="E15" s="105"/>
      <c r="F15" s="14"/>
      <c r="G15" s="46"/>
      <c r="H15" s="29"/>
      <c r="I15" s="28"/>
      <c r="J15" s="27"/>
      <c r="K15" s="38"/>
      <c r="L15" s="50"/>
      <c r="M15" s="50"/>
      <c r="N15" s="50"/>
      <c r="O15" s="48"/>
    </row>
    <row r="16" spans="2:15" ht="14.25">
      <c r="B16" s="17"/>
      <c r="C16" s="118" t="s">
        <v>113</v>
      </c>
      <c r="D16" s="104"/>
      <c r="E16" s="105"/>
      <c r="F16" s="14"/>
      <c r="G16" s="46"/>
      <c r="H16" s="29"/>
      <c r="I16" s="28"/>
      <c r="J16" s="27"/>
      <c r="K16" s="38"/>
      <c r="L16" s="50"/>
      <c r="M16" s="50"/>
      <c r="N16" s="50"/>
      <c r="O16" s="48"/>
    </row>
    <row r="17" spans="2:15" ht="14.25">
      <c r="B17" s="17"/>
      <c r="C17" s="118" t="s">
        <v>112</v>
      </c>
      <c r="D17" s="104"/>
      <c r="E17" s="105"/>
      <c r="F17" s="14"/>
      <c r="G17" s="46"/>
      <c r="H17" s="29"/>
      <c r="I17" s="28"/>
      <c r="J17" s="27"/>
      <c r="K17" s="38"/>
      <c r="L17" s="50"/>
      <c r="M17" s="50"/>
      <c r="N17" s="50"/>
      <c r="O17" s="48"/>
    </row>
    <row r="18" spans="2:15" ht="14.25">
      <c r="B18" s="17"/>
      <c r="C18" s="118" t="s">
        <v>114</v>
      </c>
      <c r="D18" s="104"/>
      <c r="E18" s="105"/>
      <c r="F18" s="14"/>
      <c r="G18" s="46"/>
      <c r="H18" s="29"/>
      <c r="I18" s="28"/>
      <c r="J18" s="67"/>
      <c r="K18" s="38"/>
      <c r="L18" s="50"/>
      <c r="M18" s="50"/>
      <c r="N18" s="50"/>
      <c r="O18" s="48"/>
    </row>
    <row r="19" spans="2:15" ht="14.25">
      <c r="B19" s="17"/>
      <c r="C19" s="118" t="s">
        <v>115</v>
      </c>
      <c r="D19" s="104"/>
      <c r="E19" s="105"/>
      <c r="F19" s="14"/>
      <c r="G19" s="46"/>
      <c r="H19" s="29"/>
      <c r="I19" s="28"/>
      <c r="J19" s="67"/>
      <c r="K19" s="68"/>
      <c r="L19" s="50"/>
      <c r="M19" s="50"/>
      <c r="N19" s="50"/>
      <c r="O19" s="48"/>
    </row>
    <row r="20" spans="2:15" ht="14.25">
      <c r="B20" s="17"/>
      <c r="C20" s="118" t="s">
        <v>116</v>
      </c>
      <c r="D20" s="104"/>
      <c r="E20" s="105"/>
      <c r="F20" s="14"/>
      <c r="G20" s="46"/>
      <c r="H20" s="29"/>
      <c r="I20" s="28"/>
      <c r="J20" s="67"/>
      <c r="K20" s="68"/>
      <c r="L20" s="50"/>
      <c r="M20" s="50"/>
      <c r="N20" s="50"/>
      <c r="O20" s="48"/>
    </row>
    <row r="21" spans="2:15" ht="14.25">
      <c r="B21" s="17"/>
      <c r="C21" s="118" t="s">
        <v>117</v>
      </c>
      <c r="D21" s="104"/>
      <c r="E21" s="105"/>
      <c r="F21" s="14"/>
      <c r="G21" s="46"/>
      <c r="H21" s="29"/>
      <c r="I21" s="28"/>
      <c r="J21" s="67"/>
      <c r="K21" s="68"/>
      <c r="L21" s="50"/>
      <c r="M21" s="50"/>
      <c r="N21" s="50"/>
      <c r="O21" s="48"/>
    </row>
    <row r="22" spans="2:15" ht="14.25">
      <c r="B22" s="17"/>
      <c r="C22" s="118" t="s">
        <v>118</v>
      </c>
      <c r="D22" s="104"/>
      <c r="E22" s="105"/>
      <c r="F22" s="14"/>
      <c r="G22" s="46"/>
      <c r="H22" s="29"/>
      <c r="I22" s="28"/>
      <c r="J22" s="67"/>
      <c r="K22" s="68"/>
      <c r="L22" s="50"/>
      <c r="M22" s="50"/>
      <c r="N22" s="50"/>
      <c r="O22" s="48"/>
    </row>
    <row r="23" spans="2:15" ht="14.25">
      <c r="B23" s="17"/>
      <c r="C23" s="118" t="s">
        <v>119</v>
      </c>
      <c r="D23" s="104"/>
      <c r="E23" s="105"/>
      <c r="F23" s="14"/>
      <c r="G23" s="46"/>
      <c r="H23" s="29"/>
      <c r="I23" s="28"/>
      <c r="J23" s="67"/>
      <c r="K23" s="68"/>
      <c r="L23" s="81"/>
      <c r="M23" s="50"/>
      <c r="N23" s="50"/>
      <c r="O23" s="48"/>
    </row>
    <row r="24" spans="2:15" ht="14.25">
      <c r="B24" s="17"/>
      <c r="C24" s="118" t="s">
        <v>120</v>
      </c>
      <c r="D24" s="104"/>
      <c r="E24" s="105"/>
      <c r="F24" s="14"/>
      <c r="G24" s="46"/>
      <c r="H24" s="29"/>
      <c r="I24" s="28"/>
      <c r="J24" s="67"/>
      <c r="K24" s="68"/>
      <c r="L24" s="50"/>
      <c r="M24" s="50"/>
      <c r="N24" s="50"/>
      <c r="O24" s="48"/>
    </row>
    <row r="25" spans="2:15" ht="14.25">
      <c r="B25" s="17"/>
      <c r="C25" s="118" t="s">
        <v>121</v>
      </c>
      <c r="D25" s="104"/>
      <c r="E25" s="105"/>
      <c r="F25" s="14"/>
      <c r="G25" s="46"/>
      <c r="H25" s="29"/>
      <c r="I25" s="69"/>
      <c r="J25" s="48"/>
      <c r="K25" s="63"/>
      <c r="L25" s="50"/>
      <c r="M25" s="50"/>
      <c r="N25" s="50"/>
      <c r="O25" s="48"/>
    </row>
    <row r="26" spans="2:15" ht="14.25">
      <c r="B26" s="17"/>
      <c r="C26" s="118" t="s">
        <v>122</v>
      </c>
      <c r="D26" s="104"/>
      <c r="E26" s="105"/>
      <c r="F26" s="14"/>
      <c r="G26" s="46"/>
      <c r="H26" s="29"/>
      <c r="I26" s="71"/>
      <c r="J26" s="37"/>
      <c r="K26" s="38"/>
      <c r="L26" s="50"/>
      <c r="M26" s="50"/>
      <c r="N26" s="50"/>
      <c r="O26" s="48"/>
    </row>
    <row r="27" spans="2:15" ht="14.25">
      <c r="B27" s="17"/>
      <c r="C27" s="118" t="s">
        <v>123</v>
      </c>
      <c r="D27" s="104"/>
      <c r="E27" s="105"/>
      <c r="F27" s="14"/>
      <c r="G27" s="46"/>
      <c r="H27" s="29"/>
      <c r="I27" s="28"/>
      <c r="J27" s="37"/>
      <c r="K27" s="38"/>
      <c r="L27" s="50"/>
      <c r="M27" s="50"/>
      <c r="N27" s="50"/>
      <c r="O27" s="48"/>
    </row>
    <row r="28" spans="2:15" ht="15">
      <c r="B28" s="17"/>
      <c r="C28" s="101" t="s">
        <v>153</v>
      </c>
      <c r="D28" s="106"/>
      <c r="E28" s="107"/>
      <c r="F28" s="89" t="s">
        <v>192</v>
      </c>
      <c r="G28" s="90"/>
      <c r="H28" s="29"/>
      <c r="I28" s="28"/>
      <c r="J28" s="37"/>
      <c r="K28" s="38"/>
      <c r="L28" s="50"/>
      <c r="M28" s="50"/>
      <c r="N28" s="50"/>
      <c r="O28" s="48"/>
    </row>
    <row r="29" spans="2:15" ht="14.25">
      <c r="B29" s="17"/>
      <c r="C29" s="118" t="s">
        <v>125</v>
      </c>
      <c r="D29" s="104"/>
      <c r="E29" s="105"/>
      <c r="F29" s="14"/>
      <c r="G29" s="46"/>
      <c r="H29" s="29"/>
      <c r="I29" s="28"/>
      <c r="J29" s="37"/>
      <c r="K29" s="38"/>
      <c r="L29" s="50"/>
      <c r="M29" s="50"/>
      <c r="N29" s="50"/>
      <c r="O29" s="48"/>
    </row>
    <row r="30" spans="2:15" ht="14.25">
      <c r="B30" s="17"/>
      <c r="C30" s="118" t="s">
        <v>124</v>
      </c>
      <c r="D30" s="104"/>
      <c r="E30" s="105"/>
      <c r="F30" s="14"/>
      <c r="G30" s="46"/>
      <c r="H30" s="29"/>
      <c r="I30" s="70"/>
      <c r="J30" s="27"/>
      <c r="K30" s="38"/>
      <c r="L30" s="50"/>
      <c r="M30" s="50"/>
      <c r="N30" s="50"/>
      <c r="O30" s="48"/>
    </row>
    <row r="31" spans="2:15" ht="14.25">
      <c r="B31" s="17"/>
      <c r="C31" s="118" t="s">
        <v>126</v>
      </c>
      <c r="D31" s="104"/>
      <c r="E31" s="105"/>
      <c r="F31" s="14"/>
      <c r="G31" s="46"/>
      <c r="H31" s="29"/>
      <c r="I31" s="28"/>
      <c r="J31" s="27"/>
      <c r="K31" s="38"/>
      <c r="L31" s="50"/>
      <c r="M31" s="50"/>
      <c r="N31" s="50"/>
      <c r="O31" s="48"/>
    </row>
    <row r="32" spans="2:15" ht="14.25">
      <c r="B32" s="17"/>
      <c r="C32" s="118" t="s">
        <v>127</v>
      </c>
      <c r="D32" s="104"/>
      <c r="E32" s="105"/>
      <c r="F32" s="14"/>
      <c r="G32" s="46"/>
      <c r="H32" s="29"/>
      <c r="I32" s="28"/>
      <c r="J32" s="27"/>
      <c r="K32" s="38"/>
      <c r="L32" s="50"/>
      <c r="M32" s="50"/>
      <c r="N32" s="50"/>
      <c r="O32" s="48"/>
    </row>
    <row r="33" spans="2:15" ht="14.25">
      <c r="B33" s="17"/>
      <c r="C33" s="118" t="s">
        <v>129</v>
      </c>
      <c r="D33" s="104"/>
      <c r="E33" s="105"/>
      <c r="F33" s="14"/>
      <c r="G33" s="46"/>
      <c r="H33" s="29"/>
      <c r="I33" s="28"/>
      <c r="J33" s="27"/>
      <c r="K33" s="38"/>
      <c r="L33" s="50"/>
      <c r="M33" s="50"/>
      <c r="N33" s="50"/>
      <c r="O33" s="48"/>
    </row>
    <row r="34" spans="2:15" ht="14.25">
      <c r="B34" s="17"/>
      <c r="C34" s="118" t="s">
        <v>128</v>
      </c>
      <c r="D34" s="104"/>
      <c r="E34" s="105"/>
      <c r="F34" s="14"/>
      <c r="G34" s="46"/>
      <c r="H34" s="29"/>
      <c r="I34" s="28"/>
      <c r="J34" s="37"/>
      <c r="K34" s="38"/>
      <c r="L34" s="50"/>
      <c r="M34" s="50"/>
      <c r="N34" s="50"/>
      <c r="O34" s="48"/>
    </row>
    <row r="35" spans="2:15" ht="15">
      <c r="B35" s="17"/>
      <c r="C35" s="101" t="s">
        <v>154</v>
      </c>
      <c r="D35" s="106"/>
      <c r="E35" s="107"/>
      <c r="F35" s="14"/>
      <c r="G35" s="58">
        <v>8400</v>
      </c>
      <c r="H35" s="29"/>
      <c r="I35" s="70"/>
      <c r="J35" s="27"/>
      <c r="K35" s="38"/>
      <c r="L35" s="50"/>
      <c r="M35" s="50"/>
      <c r="N35" s="50"/>
      <c r="O35" s="48"/>
    </row>
    <row r="36" spans="2:15" ht="14.25">
      <c r="B36" s="17"/>
      <c r="C36" s="118" t="s">
        <v>130</v>
      </c>
      <c r="D36" s="104"/>
      <c r="E36" s="105"/>
      <c r="F36" s="14" t="s">
        <v>131</v>
      </c>
      <c r="G36" s="46"/>
      <c r="H36" s="29"/>
      <c r="I36" s="28"/>
      <c r="J36" s="27"/>
      <c r="K36" s="38"/>
      <c r="L36" s="50"/>
      <c r="M36" s="50"/>
      <c r="N36" s="50"/>
      <c r="O36" s="48"/>
    </row>
    <row r="37" spans="2:15" ht="15">
      <c r="B37" s="17"/>
      <c r="C37" s="101" t="s">
        <v>132</v>
      </c>
      <c r="D37" s="106"/>
      <c r="E37" s="107"/>
      <c r="F37" s="14"/>
      <c r="G37" s="57">
        <v>181849.85</v>
      </c>
      <c r="H37" s="29"/>
      <c r="I37" s="28"/>
      <c r="J37" s="37"/>
      <c r="K37" s="38"/>
      <c r="L37" s="50"/>
      <c r="M37" s="50"/>
      <c r="N37" s="50"/>
      <c r="O37" s="48"/>
    </row>
    <row r="38" spans="2:15" ht="14.25">
      <c r="B38" s="17"/>
      <c r="C38" s="118" t="s">
        <v>7</v>
      </c>
      <c r="D38" s="104"/>
      <c r="E38" s="105"/>
      <c r="F38" s="118" t="s">
        <v>133</v>
      </c>
      <c r="G38" s="104"/>
      <c r="H38" s="128"/>
      <c r="I38" s="142"/>
      <c r="J38" s="48"/>
      <c r="K38" s="63"/>
      <c r="L38" s="50"/>
      <c r="M38" s="50"/>
      <c r="N38" s="109"/>
      <c r="O38" s="109"/>
    </row>
    <row r="39" spans="2:15" ht="14.25">
      <c r="B39" s="17"/>
      <c r="C39" s="118" t="s">
        <v>136</v>
      </c>
      <c r="D39" s="104"/>
      <c r="E39" s="105"/>
      <c r="F39" s="118" t="s">
        <v>96</v>
      </c>
      <c r="G39" s="104"/>
      <c r="H39" s="128"/>
      <c r="I39" s="141"/>
      <c r="J39" s="27"/>
      <c r="K39" s="38"/>
      <c r="L39" s="50"/>
      <c r="M39" s="50"/>
      <c r="N39" s="50"/>
      <c r="O39" s="50"/>
    </row>
    <row r="40" spans="2:15" ht="14.25">
      <c r="B40" s="17"/>
      <c r="C40" s="118" t="s">
        <v>135</v>
      </c>
      <c r="D40" s="104"/>
      <c r="E40" s="105"/>
      <c r="F40" s="27" t="s">
        <v>134</v>
      </c>
      <c r="G40" s="33"/>
      <c r="H40" s="29"/>
      <c r="I40" s="28"/>
      <c r="J40" s="48"/>
      <c r="K40" s="63"/>
      <c r="L40" s="50"/>
      <c r="M40" s="50"/>
      <c r="N40" s="50"/>
      <c r="O40" s="50"/>
    </row>
    <row r="41" spans="2:15" ht="15">
      <c r="B41" s="17"/>
      <c r="C41" s="101" t="s">
        <v>138</v>
      </c>
      <c r="D41" s="106"/>
      <c r="E41" s="107"/>
      <c r="F41" s="110">
        <v>6250</v>
      </c>
      <c r="G41" s="111"/>
      <c r="H41" s="128"/>
      <c r="I41" s="141"/>
      <c r="J41" s="27"/>
      <c r="K41" s="38"/>
      <c r="L41" s="50"/>
      <c r="M41" s="50"/>
      <c r="N41" s="50"/>
      <c r="O41" s="50"/>
    </row>
    <row r="42" spans="2:15" ht="14.25">
      <c r="B42" s="17"/>
      <c r="C42" s="118" t="s">
        <v>85</v>
      </c>
      <c r="D42" s="104"/>
      <c r="E42" s="105"/>
      <c r="F42" s="118" t="s">
        <v>149</v>
      </c>
      <c r="G42" s="104"/>
      <c r="H42" s="29"/>
      <c r="I42" s="28"/>
      <c r="J42" s="27"/>
      <c r="K42" s="38"/>
      <c r="L42" s="50"/>
      <c r="M42" s="50"/>
      <c r="N42" s="50"/>
      <c r="O42" s="50"/>
    </row>
    <row r="43" spans="2:15" ht="15">
      <c r="B43" s="17"/>
      <c r="C43" s="35" t="s">
        <v>162</v>
      </c>
      <c r="D43" s="37"/>
      <c r="E43" s="38"/>
      <c r="F43" s="27"/>
      <c r="G43" s="60">
        <v>34000</v>
      </c>
      <c r="H43" s="29"/>
      <c r="I43" s="28"/>
      <c r="J43" s="48"/>
      <c r="K43" s="63"/>
      <c r="L43" s="50"/>
      <c r="M43" s="50"/>
      <c r="N43" s="50"/>
      <c r="O43" s="50"/>
    </row>
    <row r="44" spans="2:15" ht="14.25">
      <c r="B44" s="17"/>
      <c r="C44" s="118" t="s">
        <v>79</v>
      </c>
      <c r="D44" s="104"/>
      <c r="E44" s="105"/>
      <c r="F44" s="27"/>
      <c r="G44" s="59">
        <v>16000</v>
      </c>
      <c r="H44" s="29"/>
      <c r="I44" s="28"/>
      <c r="J44" s="48"/>
      <c r="K44" s="63"/>
      <c r="L44" s="50"/>
      <c r="M44" s="50"/>
      <c r="N44" s="50"/>
      <c r="O44" s="50"/>
    </row>
    <row r="45" spans="2:15" ht="14.25">
      <c r="B45" s="17"/>
      <c r="C45" s="118" t="s">
        <v>68</v>
      </c>
      <c r="D45" s="104"/>
      <c r="E45" s="105"/>
      <c r="F45" s="27"/>
      <c r="G45" s="59">
        <v>18000</v>
      </c>
      <c r="H45" s="29"/>
      <c r="I45" s="28"/>
      <c r="J45" s="67"/>
      <c r="K45" s="68"/>
      <c r="L45" s="50"/>
      <c r="M45" s="50"/>
      <c r="N45" s="50"/>
      <c r="O45" s="50"/>
    </row>
    <row r="46" spans="2:15" ht="15">
      <c r="B46" s="17"/>
      <c r="C46" s="101" t="s">
        <v>140</v>
      </c>
      <c r="D46" s="106"/>
      <c r="E46" s="107"/>
      <c r="F46" s="35"/>
      <c r="G46" s="60">
        <v>233950</v>
      </c>
      <c r="H46" s="29"/>
      <c r="I46" s="28"/>
      <c r="J46" s="27"/>
      <c r="K46" s="38"/>
      <c r="L46" s="50"/>
      <c r="M46" s="50"/>
      <c r="N46" s="50"/>
      <c r="O46" s="50"/>
    </row>
    <row r="47" spans="2:15" ht="14.25">
      <c r="B47" s="17"/>
      <c r="C47" s="118" t="s">
        <v>91</v>
      </c>
      <c r="D47" s="104"/>
      <c r="E47" s="105"/>
      <c r="F47" s="27"/>
      <c r="G47" s="59">
        <v>118950</v>
      </c>
      <c r="H47" s="29" t="s">
        <v>141</v>
      </c>
      <c r="I47" s="28"/>
      <c r="J47" s="27"/>
      <c r="K47" s="38"/>
      <c r="L47" s="50"/>
      <c r="M47" s="50"/>
      <c r="N47" s="50"/>
      <c r="O47" s="50"/>
    </row>
    <row r="48" spans="2:15" ht="14.25">
      <c r="B48" s="17"/>
      <c r="C48" s="118" t="s">
        <v>94</v>
      </c>
      <c r="D48" s="104"/>
      <c r="E48" s="105"/>
      <c r="F48" s="118" t="s">
        <v>142</v>
      </c>
      <c r="G48" s="104"/>
      <c r="H48" s="29"/>
      <c r="I48" s="28"/>
      <c r="J48" s="27"/>
      <c r="K48" s="38"/>
      <c r="L48" s="50"/>
      <c r="M48" s="50"/>
      <c r="N48" s="50"/>
      <c r="O48" s="50"/>
    </row>
    <row r="49" spans="2:15" ht="14.25">
      <c r="B49" s="17"/>
      <c r="C49" s="27" t="s">
        <v>144</v>
      </c>
      <c r="D49" s="37"/>
      <c r="E49" s="38"/>
      <c r="F49" s="27" t="s">
        <v>145</v>
      </c>
      <c r="G49" s="37"/>
      <c r="H49" s="29"/>
      <c r="I49" s="28"/>
      <c r="J49" s="27"/>
      <c r="K49" s="38"/>
      <c r="L49" s="50"/>
      <c r="M49" s="50"/>
      <c r="N49" s="50"/>
      <c r="O49" s="50"/>
    </row>
    <row r="50" spans="2:15" ht="14.25">
      <c r="B50" s="17"/>
      <c r="C50" s="118" t="s">
        <v>92</v>
      </c>
      <c r="D50" s="104"/>
      <c r="E50" s="105"/>
      <c r="F50" s="118" t="s">
        <v>143</v>
      </c>
      <c r="G50" s="104"/>
      <c r="H50" s="29"/>
      <c r="I50" s="28"/>
      <c r="J50" s="27"/>
      <c r="K50" s="38"/>
      <c r="L50" s="50"/>
      <c r="M50" s="50"/>
      <c r="N50" s="50"/>
      <c r="O50" s="50"/>
    </row>
    <row r="51" spans="2:15" ht="15">
      <c r="B51" s="17"/>
      <c r="C51" s="101" t="s">
        <v>146</v>
      </c>
      <c r="D51" s="106"/>
      <c r="E51" s="107"/>
      <c r="F51" s="110">
        <v>228613.5</v>
      </c>
      <c r="G51" s="111"/>
      <c r="H51" s="29"/>
      <c r="I51" s="28"/>
      <c r="J51" s="48"/>
      <c r="K51" s="63"/>
      <c r="L51" s="50"/>
      <c r="M51" s="50"/>
      <c r="N51" s="50"/>
      <c r="O51" s="50"/>
    </row>
    <row r="52" spans="2:15" ht="14.25">
      <c r="B52" s="17"/>
      <c r="C52" s="118" t="s">
        <v>69</v>
      </c>
      <c r="D52" s="104"/>
      <c r="E52" s="105"/>
      <c r="F52" s="118">
        <v>142213.5</v>
      </c>
      <c r="G52" s="104"/>
      <c r="H52" s="29" t="s">
        <v>141</v>
      </c>
      <c r="I52" s="28"/>
      <c r="J52" s="27"/>
      <c r="K52" s="38"/>
      <c r="L52" s="50"/>
      <c r="M52" s="50"/>
      <c r="N52" s="50"/>
      <c r="O52" s="50"/>
    </row>
    <row r="53" spans="2:15" ht="14.25">
      <c r="B53" s="17"/>
      <c r="C53" s="118" t="s">
        <v>102</v>
      </c>
      <c r="D53" s="104"/>
      <c r="E53" s="105"/>
      <c r="F53" s="118" t="s">
        <v>80</v>
      </c>
      <c r="G53" s="104"/>
      <c r="H53" s="29"/>
      <c r="I53" s="28"/>
      <c r="J53" s="27"/>
      <c r="K53" s="38"/>
      <c r="L53" s="50"/>
      <c r="M53" s="50"/>
      <c r="N53" s="50"/>
      <c r="O53" s="50"/>
    </row>
    <row r="54" spans="2:15" ht="18">
      <c r="B54" s="17"/>
      <c r="C54" s="135" t="s">
        <v>6</v>
      </c>
      <c r="D54" s="144"/>
      <c r="E54" s="136"/>
      <c r="F54" s="137">
        <v>3966936.67</v>
      </c>
      <c r="G54" s="138"/>
      <c r="H54" s="29"/>
      <c r="I54" s="28"/>
      <c r="J54" s="27"/>
      <c r="K54" s="38"/>
      <c r="L54" s="50"/>
      <c r="M54" s="50"/>
      <c r="N54" s="50"/>
      <c r="O54" s="50"/>
    </row>
    <row r="55" spans="2:15" ht="15">
      <c r="B55" s="17"/>
      <c r="C55" s="101" t="s">
        <v>87</v>
      </c>
      <c r="D55" s="106"/>
      <c r="E55" s="107"/>
      <c r="F55" s="118"/>
      <c r="G55" s="104"/>
      <c r="H55" s="128"/>
      <c r="I55" s="141"/>
      <c r="J55" s="66"/>
      <c r="K55" s="74"/>
      <c r="L55" s="109"/>
      <c r="M55" s="109"/>
      <c r="N55" s="109"/>
      <c r="O55" s="109"/>
    </row>
    <row r="56" spans="2:15" ht="15">
      <c r="B56" s="17"/>
      <c r="C56" s="118" t="s">
        <v>1</v>
      </c>
      <c r="D56" s="104"/>
      <c r="E56" s="105"/>
      <c r="F56" s="101" t="s">
        <v>148</v>
      </c>
      <c r="G56" s="106"/>
      <c r="H56" s="128"/>
      <c r="I56" s="141"/>
      <c r="J56" s="66"/>
      <c r="K56" s="74"/>
      <c r="L56" s="109"/>
      <c r="M56" s="109"/>
      <c r="N56" s="109"/>
      <c r="O56" s="109"/>
    </row>
    <row r="57" spans="2:15" ht="15">
      <c r="B57" s="17"/>
      <c r="C57" s="118" t="s">
        <v>74</v>
      </c>
      <c r="D57" s="104"/>
      <c r="E57" s="105"/>
      <c r="F57" s="110">
        <v>62934</v>
      </c>
      <c r="G57" s="111"/>
      <c r="H57" s="128"/>
      <c r="I57" s="108"/>
      <c r="J57" s="47"/>
      <c r="K57" s="72"/>
      <c r="L57" s="109"/>
      <c r="M57" s="109"/>
      <c r="N57" s="50"/>
      <c r="O57" s="50"/>
    </row>
    <row r="58" spans="2:15" ht="15">
      <c r="B58" s="17"/>
      <c r="C58" s="118" t="s">
        <v>147</v>
      </c>
      <c r="D58" s="119"/>
      <c r="E58" s="120"/>
      <c r="F58" s="61"/>
      <c r="G58" s="62">
        <v>147692.84</v>
      </c>
      <c r="H58" s="29"/>
      <c r="I58" s="36"/>
      <c r="J58" s="75"/>
      <c r="K58" s="74"/>
      <c r="L58" s="50"/>
      <c r="M58" s="50"/>
      <c r="N58" s="50"/>
      <c r="O58" s="50"/>
    </row>
    <row r="59" spans="2:15" ht="15">
      <c r="B59" s="17"/>
      <c r="C59" s="118" t="s">
        <v>105</v>
      </c>
      <c r="D59" s="104"/>
      <c r="E59" s="105"/>
      <c r="F59" s="61"/>
      <c r="G59" s="62">
        <v>681892.35</v>
      </c>
      <c r="H59" s="29"/>
      <c r="I59" s="36"/>
      <c r="J59" s="66"/>
      <c r="K59" s="74"/>
      <c r="L59" s="50"/>
      <c r="M59" s="50"/>
      <c r="N59" s="50"/>
      <c r="O59" s="50"/>
    </row>
    <row r="60" spans="2:15" ht="15">
      <c r="B60" s="17"/>
      <c r="C60" s="101" t="s">
        <v>108</v>
      </c>
      <c r="D60" s="106"/>
      <c r="E60" s="107"/>
      <c r="F60" s="61"/>
      <c r="G60" s="62">
        <v>1500</v>
      </c>
      <c r="H60" s="29"/>
      <c r="I60" s="36"/>
      <c r="J60" s="66"/>
      <c r="K60" s="74"/>
      <c r="L60" s="50"/>
      <c r="M60" s="50"/>
      <c r="N60" s="50"/>
      <c r="O60" s="50"/>
    </row>
    <row r="61" spans="2:15" ht="14.25">
      <c r="B61" s="17"/>
      <c r="C61" s="118" t="s">
        <v>24</v>
      </c>
      <c r="D61" s="104"/>
      <c r="E61" s="105"/>
      <c r="F61" s="128">
        <v>1500</v>
      </c>
      <c r="G61" s="112"/>
      <c r="H61" s="18"/>
      <c r="I61" s="19"/>
      <c r="J61" s="66"/>
      <c r="K61" s="74"/>
      <c r="L61" s="50"/>
      <c r="M61" s="50"/>
      <c r="N61" s="50"/>
      <c r="O61" s="50"/>
    </row>
    <row r="62" spans="2:15" ht="15">
      <c r="B62" s="17"/>
      <c r="C62" s="35" t="s">
        <v>150</v>
      </c>
      <c r="D62" s="43"/>
      <c r="E62" s="38"/>
      <c r="F62" s="29"/>
      <c r="G62" s="62">
        <v>6000</v>
      </c>
      <c r="H62" s="18"/>
      <c r="I62" s="19"/>
      <c r="J62" s="64"/>
      <c r="K62" s="65"/>
      <c r="L62" s="50"/>
      <c r="M62" s="50"/>
      <c r="N62" s="50"/>
      <c r="O62" s="50"/>
    </row>
    <row r="63" spans="2:15" ht="14.25">
      <c r="B63" s="17"/>
      <c r="C63" s="118" t="s">
        <v>65</v>
      </c>
      <c r="D63" s="104"/>
      <c r="E63" s="105"/>
      <c r="F63" s="118" t="s">
        <v>90</v>
      </c>
      <c r="G63" s="104"/>
      <c r="H63" s="18"/>
      <c r="I63" s="19"/>
      <c r="J63" s="64"/>
      <c r="K63" s="65"/>
      <c r="L63" s="50"/>
      <c r="M63" s="50"/>
      <c r="N63" s="50"/>
      <c r="O63" s="50"/>
    </row>
    <row r="64" spans="2:15" ht="15">
      <c r="B64" s="17"/>
      <c r="C64" s="101" t="s">
        <v>154</v>
      </c>
      <c r="D64" s="106"/>
      <c r="E64" s="107"/>
      <c r="F64" s="27"/>
      <c r="G64" s="62">
        <v>2400</v>
      </c>
      <c r="H64" s="29"/>
      <c r="I64" s="36"/>
      <c r="J64" s="64"/>
      <c r="K64" s="65"/>
      <c r="L64" s="50"/>
      <c r="M64" s="50"/>
      <c r="N64" s="50"/>
      <c r="O64" s="50"/>
    </row>
    <row r="65" spans="2:17" ht="14.25">
      <c r="B65" s="17"/>
      <c r="C65" s="118" t="s">
        <v>97</v>
      </c>
      <c r="D65" s="104"/>
      <c r="E65" s="105"/>
      <c r="F65" s="128">
        <v>2400</v>
      </c>
      <c r="G65" s="112"/>
      <c r="H65" s="128"/>
      <c r="I65" s="141"/>
      <c r="J65" s="118"/>
      <c r="K65" s="105"/>
      <c r="L65" s="113"/>
      <c r="M65" s="113"/>
      <c r="N65" s="109"/>
      <c r="O65" s="109"/>
      <c r="Q65" s="5"/>
    </row>
    <row r="66" spans="2:17" ht="15">
      <c r="B66" s="17"/>
      <c r="C66" s="101" t="s">
        <v>132</v>
      </c>
      <c r="D66" s="106"/>
      <c r="E66" s="107"/>
      <c r="F66" s="29"/>
      <c r="G66" s="62">
        <v>61449.85</v>
      </c>
      <c r="H66" s="29"/>
      <c r="I66" s="41"/>
      <c r="J66" s="73"/>
      <c r="K66" s="63"/>
      <c r="L66" s="48"/>
      <c r="M66" s="48"/>
      <c r="N66" s="50"/>
      <c r="O66" s="50"/>
      <c r="Q66" s="5"/>
    </row>
    <row r="67" spans="2:17" ht="14.25">
      <c r="B67" s="17"/>
      <c r="C67" s="118" t="s">
        <v>83</v>
      </c>
      <c r="D67" s="104"/>
      <c r="E67" s="105"/>
      <c r="F67" s="118" t="s">
        <v>96</v>
      </c>
      <c r="G67" s="104"/>
      <c r="H67" s="118"/>
      <c r="I67" s="143"/>
      <c r="J67" s="139"/>
      <c r="K67" s="140"/>
      <c r="L67" s="113"/>
      <c r="M67" s="113"/>
      <c r="N67" s="113"/>
      <c r="O67" s="113"/>
      <c r="Q67" s="5"/>
    </row>
    <row r="68" spans="2:17" ht="14.25">
      <c r="B68" s="17"/>
      <c r="C68" s="118" t="s">
        <v>62</v>
      </c>
      <c r="D68" s="104"/>
      <c r="E68" s="105"/>
      <c r="F68" s="118" t="s">
        <v>151</v>
      </c>
      <c r="G68" s="104"/>
      <c r="H68" s="14"/>
      <c r="I68" s="15"/>
      <c r="J68" s="27"/>
      <c r="K68" s="38"/>
      <c r="L68" s="48"/>
      <c r="M68" s="48"/>
      <c r="N68" s="113"/>
      <c r="O68" s="113"/>
      <c r="Q68" s="5"/>
    </row>
    <row r="69" spans="2:15" ht="14.25">
      <c r="B69" s="17"/>
      <c r="C69" s="118" t="s">
        <v>66</v>
      </c>
      <c r="D69" s="104"/>
      <c r="E69" s="105"/>
      <c r="F69" s="118" t="s">
        <v>134</v>
      </c>
      <c r="G69" s="104"/>
      <c r="H69" s="118"/>
      <c r="I69" s="105"/>
      <c r="J69" s="75"/>
      <c r="K69" s="76"/>
      <c r="L69" s="47"/>
      <c r="M69" s="47"/>
      <c r="N69" s="113"/>
      <c r="O69" s="113"/>
    </row>
    <row r="70" spans="2:15" ht="15">
      <c r="B70" s="17"/>
      <c r="C70" s="101" t="s">
        <v>138</v>
      </c>
      <c r="D70" s="106"/>
      <c r="E70" s="107"/>
      <c r="F70" s="110">
        <v>60672</v>
      </c>
      <c r="G70" s="111"/>
      <c r="H70" s="118"/>
      <c r="I70" s="105"/>
      <c r="J70" s="66"/>
      <c r="K70" s="74"/>
      <c r="L70" s="47"/>
      <c r="M70" s="47"/>
      <c r="N70" s="113"/>
      <c r="O70" s="113"/>
    </row>
    <row r="71" spans="2:15" ht="14.25">
      <c r="B71" s="17"/>
      <c r="C71" s="118" t="s">
        <v>76</v>
      </c>
      <c r="D71" s="104"/>
      <c r="E71" s="105"/>
      <c r="F71" s="118" t="s">
        <v>155</v>
      </c>
      <c r="G71" s="104"/>
      <c r="H71" s="77"/>
      <c r="I71" s="15"/>
      <c r="J71" s="79"/>
      <c r="K71" s="74"/>
      <c r="L71" s="47"/>
      <c r="M71" s="47"/>
      <c r="N71" s="48"/>
      <c r="O71" s="48"/>
    </row>
    <row r="72" spans="2:15" ht="14.25">
      <c r="B72" s="17"/>
      <c r="C72" s="118" t="s">
        <v>27</v>
      </c>
      <c r="D72" s="104"/>
      <c r="E72" s="105"/>
      <c r="F72" s="118" t="s">
        <v>156</v>
      </c>
      <c r="G72" s="104"/>
      <c r="H72" s="14"/>
      <c r="I72" s="15"/>
      <c r="J72" s="79"/>
      <c r="K72" s="74"/>
      <c r="L72" s="47"/>
      <c r="M72" s="47"/>
      <c r="N72" s="113"/>
      <c r="O72" s="113"/>
    </row>
    <row r="73" spans="2:15" ht="14.25">
      <c r="B73" s="17"/>
      <c r="C73" s="118" t="s">
        <v>26</v>
      </c>
      <c r="D73" s="104"/>
      <c r="E73" s="105"/>
      <c r="F73" s="128">
        <v>4000</v>
      </c>
      <c r="G73" s="112"/>
      <c r="H73" s="14"/>
      <c r="I73" s="78"/>
      <c r="J73" s="66"/>
      <c r="K73" s="74"/>
      <c r="L73" s="47"/>
      <c r="M73" s="47"/>
      <c r="N73" s="113"/>
      <c r="O73" s="113"/>
    </row>
    <row r="74" spans="2:15" ht="14.25">
      <c r="B74" s="17"/>
      <c r="C74" s="118" t="s">
        <v>152</v>
      </c>
      <c r="D74" s="104"/>
      <c r="E74" s="105"/>
      <c r="F74" s="128">
        <v>31000</v>
      </c>
      <c r="G74" s="112"/>
      <c r="H74" s="14"/>
      <c r="I74" s="15"/>
      <c r="J74" s="66"/>
      <c r="K74" s="74"/>
      <c r="L74" s="47"/>
      <c r="M74" s="47"/>
      <c r="N74" s="113"/>
      <c r="O74" s="113"/>
    </row>
    <row r="75" spans="2:15" ht="15">
      <c r="B75" s="17"/>
      <c r="C75" s="35" t="s">
        <v>162</v>
      </c>
      <c r="D75" s="37"/>
      <c r="E75" s="38"/>
      <c r="F75" s="29"/>
      <c r="G75" s="62">
        <v>239979.64</v>
      </c>
      <c r="H75" s="14"/>
      <c r="I75" s="15"/>
      <c r="J75" s="66"/>
      <c r="K75" s="74"/>
      <c r="L75" s="47"/>
      <c r="M75" s="47"/>
      <c r="N75" s="48"/>
      <c r="O75" s="48"/>
    </row>
    <row r="76" spans="2:15" ht="14.25">
      <c r="B76" s="17"/>
      <c r="C76" s="118" t="s">
        <v>46</v>
      </c>
      <c r="D76" s="104"/>
      <c r="E76" s="105"/>
      <c r="F76" s="118" t="s">
        <v>159</v>
      </c>
      <c r="G76" s="104"/>
      <c r="H76" s="14"/>
      <c r="I76" s="15"/>
      <c r="J76" s="66"/>
      <c r="K76" s="74"/>
      <c r="L76" s="47"/>
      <c r="M76" s="47"/>
      <c r="N76" s="113"/>
      <c r="O76" s="113"/>
    </row>
    <row r="77" spans="2:15" ht="14.25">
      <c r="B77" s="17"/>
      <c r="C77" s="118" t="s">
        <v>160</v>
      </c>
      <c r="D77" s="104"/>
      <c r="E77" s="105"/>
      <c r="F77" s="128">
        <v>2000</v>
      </c>
      <c r="G77" s="112"/>
      <c r="H77" s="14"/>
      <c r="I77" s="15"/>
      <c r="J77" s="66"/>
      <c r="K77" s="74"/>
      <c r="L77" s="47"/>
      <c r="M77" s="47"/>
      <c r="N77" s="48"/>
      <c r="O77" s="48"/>
    </row>
    <row r="78" spans="2:15" ht="14.25">
      <c r="B78" s="17"/>
      <c r="C78" s="118" t="s">
        <v>81</v>
      </c>
      <c r="D78" s="104"/>
      <c r="E78" s="105"/>
      <c r="F78" s="118" t="s">
        <v>163</v>
      </c>
      <c r="G78" s="104"/>
      <c r="H78" s="14"/>
      <c r="I78" s="15"/>
      <c r="J78" s="79"/>
      <c r="K78" s="74"/>
      <c r="L78" s="47"/>
      <c r="M78" s="47"/>
      <c r="N78" s="113"/>
      <c r="O78" s="113"/>
    </row>
    <row r="79" spans="2:15" ht="14.25">
      <c r="B79" s="17"/>
      <c r="C79" s="118" t="s">
        <v>88</v>
      </c>
      <c r="D79" s="104"/>
      <c r="E79" s="105"/>
      <c r="F79" s="118" t="s">
        <v>164</v>
      </c>
      <c r="G79" s="104"/>
      <c r="H79" s="14"/>
      <c r="I79" s="15"/>
      <c r="J79" s="79"/>
      <c r="K79" s="74"/>
      <c r="L79" s="47"/>
      <c r="M79" s="47"/>
      <c r="N79" s="113"/>
      <c r="O79" s="113"/>
    </row>
    <row r="80" spans="2:15" ht="14.25">
      <c r="B80" s="17"/>
      <c r="C80" s="118" t="s">
        <v>35</v>
      </c>
      <c r="D80" s="104"/>
      <c r="E80" s="105"/>
      <c r="F80" s="128">
        <v>87504</v>
      </c>
      <c r="G80" s="112"/>
      <c r="H80" s="14"/>
      <c r="I80" s="78"/>
      <c r="J80" s="47"/>
      <c r="K80" s="72"/>
      <c r="L80" s="47"/>
      <c r="M80" s="47"/>
      <c r="N80" s="113"/>
      <c r="O80" s="113"/>
    </row>
    <row r="81" spans="2:15" ht="14.25">
      <c r="B81" s="17"/>
      <c r="C81" s="118" t="s">
        <v>36</v>
      </c>
      <c r="D81" s="104"/>
      <c r="E81" s="105"/>
      <c r="F81" s="118" t="s">
        <v>161</v>
      </c>
      <c r="G81" s="104"/>
      <c r="H81" s="14"/>
      <c r="I81" s="15"/>
      <c r="J81" s="66"/>
      <c r="K81" s="74"/>
      <c r="L81" s="47"/>
      <c r="M81" s="47"/>
      <c r="N81" s="113"/>
      <c r="O81" s="113"/>
    </row>
    <row r="82" spans="2:15" ht="14.25">
      <c r="B82" s="17"/>
      <c r="C82" s="118" t="s">
        <v>40</v>
      </c>
      <c r="D82" s="104"/>
      <c r="E82" s="105"/>
      <c r="F82" s="128">
        <v>29000</v>
      </c>
      <c r="G82" s="112"/>
      <c r="H82" s="14"/>
      <c r="I82" s="15"/>
      <c r="J82" s="66"/>
      <c r="K82" s="74"/>
      <c r="L82" s="47"/>
      <c r="M82" s="47"/>
      <c r="N82" s="113"/>
      <c r="O82" s="113"/>
    </row>
    <row r="83" spans="2:15" ht="14.25">
      <c r="B83" s="17"/>
      <c r="C83" s="118" t="s">
        <v>41</v>
      </c>
      <c r="D83" s="104"/>
      <c r="E83" s="105"/>
      <c r="F83" s="128">
        <v>30000</v>
      </c>
      <c r="G83" s="112"/>
      <c r="H83" s="14"/>
      <c r="I83" s="15"/>
      <c r="J83" s="66"/>
      <c r="K83" s="74"/>
      <c r="L83" s="47"/>
      <c r="M83" s="47"/>
      <c r="N83" s="113"/>
      <c r="O83" s="113"/>
    </row>
    <row r="84" spans="2:15" ht="14.25">
      <c r="B84" s="17"/>
      <c r="C84" s="118" t="s">
        <v>42</v>
      </c>
      <c r="D84" s="104"/>
      <c r="E84" s="105"/>
      <c r="F84" s="118" t="s">
        <v>174</v>
      </c>
      <c r="G84" s="104"/>
      <c r="H84" s="14"/>
      <c r="I84" s="15"/>
      <c r="J84" s="66"/>
      <c r="K84" s="74"/>
      <c r="L84" s="47"/>
      <c r="M84" s="47"/>
      <c r="N84" s="113"/>
      <c r="O84" s="113"/>
    </row>
    <row r="85" spans="2:15" ht="14.25">
      <c r="B85" s="17"/>
      <c r="C85" s="118" t="s">
        <v>73</v>
      </c>
      <c r="D85" s="104"/>
      <c r="E85" s="105"/>
      <c r="F85" s="128">
        <v>3200</v>
      </c>
      <c r="G85" s="112"/>
      <c r="H85" s="14"/>
      <c r="I85" s="15"/>
      <c r="J85" s="79"/>
      <c r="K85" s="74"/>
      <c r="L85" s="47"/>
      <c r="M85" s="47"/>
      <c r="N85" s="113"/>
      <c r="O85" s="113"/>
    </row>
    <row r="86" spans="2:15" ht="14.25">
      <c r="B86" s="17"/>
      <c r="C86" s="118" t="s">
        <v>165</v>
      </c>
      <c r="D86" s="119"/>
      <c r="E86" s="120"/>
      <c r="F86" s="128" t="s">
        <v>166</v>
      </c>
      <c r="G86" s="120"/>
      <c r="H86" s="14"/>
      <c r="I86" s="78"/>
      <c r="J86" s="79"/>
      <c r="K86" s="74"/>
      <c r="L86" s="47"/>
      <c r="M86" s="47"/>
      <c r="N86" s="48"/>
      <c r="O86" s="48"/>
    </row>
    <row r="87" spans="2:15" ht="14.25">
      <c r="B87" s="17"/>
      <c r="C87" s="118" t="s">
        <v>172</v>
      </c>
      <c r="D87" s="119"/>
      <c r="E87" s="120"/>
      <c r="F87" s="29"/>
      <c r="G87" s="59">
        <v>2000</v>
      </c>
      <c r="H87" s="14"/>
      <c r="I87" s="78"/>
      <c r="J87" s="79"/>
      <c r="K87" s="74"/>
      <c r="L87" s="47"/>
      <c r="M87" s="47"/>
      <c r="N87" s="48"/>
      <c r="O87" s="48"/>
    </row>
    <row r="88" spans="2:15" ht="14.25">
      <c r="B88" s="17"/>
      <c r="C88" s="118" t="s">
        <v>38</v>
      </c>
      <c r="D88" s="104"/>
      <c r="E88" s="105"/>
      <c r="F88" s="118" t="s">
        <v>173</v>
      </c>
      <c r="G88" s="104"/>
      <c r="H88" s="14"/>
      <c r="I88" s="78"/>
      <c r="J88" s="66"/>
      <c r="K88" s="74"/>
      <c r="L88" s="47"/>
      <c r="M88" s="47"/>
      <c r="N88" s="113"/>
      <c r="O88" s="113"/>
    </row>
    <row r="89" spans="2:15" ht="15">
      <c r="B89" s="17"/>
      <c r="C89" s="101" t="s">
        <v>168</v>
      </c>
      <c r="D89" s="102"/>
      <c r="E89" s="103"/>
      <c r="F89" s="27"/>
      <c r="G89" s="43">
        <v>70994.29</v>
      </c>
      <c r="H89" s="14"/>
      <c r="I89" s="78"/>
      <c r="J89" s="47"/>
      <c r="K89" s="72"/>
      <c r="L89" s="47"/>
      <c r="M89" s="47"/>
      <c r="N89" s="48"/>
      <c r="O89" s="48"/>
    </row>
    <row r="90" spans="2:15" ht="14.25">
      <c r="B90" s="17"/>
      <c r="C90" s="118" t="s">
        <v>53</v>
      </c>
      <c r="D90" s="104"/>
      <c r="E90" s="105"/>
      <c r="F90" s="128">
        <v>500</v>
      </c>
      <c r="G90" s="112"/>
      <c r="H90" s="14"/>
      <c r="I90" s="15"/>
      <c r="J90" s="47"/>
      <c r="K90" s="72"/>
      <c r="L90" s="47"/>
      <c r="M90" s="47"/>
      <c r="N90" s="113"/>
      <c r="O90" s="113"/>
    </row>
    <row r="91" spans="2:15" ht="14.25">
      <c r="B91" s="25"/>
      <c r="C91" s="118" t="s">
        <v>54</v>
      </c>
      <c r="D91" s="104"/>
      <c r="E91" s="105"/>
      <c r="F91" s="128">
        <v>40660</v>
      </c>
      <c r="G91" s="112"/>
      <c r="H91" s="14"/>
      <c r="I91" s="15"/>
      <c r="J91" s="66"/>
      <c r="K91" s="74"/>
      <c r="L91" s="47"/>
      <c r="M91" s="47"/>
      <c r="N91" s="113"/>
      <c r="O91" s="113"/>
    </row>
    <row r="92" spans="2:15" ht="14.25">
      <c r="B92" s="25"/>
      <c r="C92" s="118" t="s">
        <v>70</v>
      </c>
      <c r="D92" s="104"/>
      <c r="E92" s="105"/>
      <c r="F92" s="118">
        <v>15834.29</v>
      </c>
      <c r="G92" s="104"/>
      <c r="H92" s="14"/>
      <c r="I92" s="15"/>
      <c r="J92" s="66"/>
      <c r="K92" s="74"/>
      <c r="L92" s="47"/>
      <c r="M92" s="47"/>
      <c r="N92" s="113"/>
      <c r="O92" s="113"/>
    </row>
    <row r="93" spans="2:15" ht="14.25">
      <c r="B93" s="25"/>
      <c r="C93" s="118" t="s">
        <v>167</v>
      </c>
      <c r="D93" s="104"/>
      <c r="E93" s="105"/>
      <c r="F93" s="18"/>
      <c r="G93" s="42">
        <v>4000</v>
      </c>
      <c r="H93" s="14"/>
      <c r="I93" s="15"/>
      <c r="J93" s="66"/>
      <c r="K93" s="74"/>
      <c r="L93" s="47"/>
      <c r="M93" s="47"/>
      <c r="N93" s="48"/>
      <c r="O93" s="48"/>
    </row>
    <row r="94" spans="2:15" ht="14.25">
      <c r="B94" s="17"/>
      <c r="C94" s="118" t="s">
        <v>52</v>
      </c>
      <c r="D94" s="104"/>
      <c r="E94" s="105"/>
      <c r="F94" s="128">
        <v>10000</v>
      </c>
      <c r="G94" s="112"/>
      <c r="H94" s="14"/>
      <c r="I94" s="15"/>
      <c r="J94" s="66"/>
      <c r="K94" s="74"/>
      <c r="L94" s="47"/>
      <c r="M94" s="47"/>
      <c r="N94" s="113"/>
      <c r="O94" s="113"/>
    </row>
    <row r="95" spans="2:15" ht="15">
      <c r="B95" s="17"/>
      <c r="C95" s="118" t="s">
        <v>175</v>
      </c>
      <c r="D95" s="104"/>
      <c r="E95" s="105"/>
      <c r="F95" s="110">
        <v>626590</v>
      </c>
      <c r="G95" s="111"/>
      <c r="H95" s="118"/>
      <c r="I95" s="105"/>
      <c r="J95" s="47"/>
      <c r="K95" s="72"/>
      <c r="L95" s="47"/>
      <c r="M95" s="47"/>
      <c r="N95" s="113"/>
      <c r="O95" s="113"/>
    </row>
    <row r="96" spans="2:15" ht="14.25">
      <c r="B96" s="82"/>
      <c r="C96" s="83"/>
      <c r="D96" s="84"/>
      <c r="E96" s="38" t="s">
        <v>176</v>
      </c>
      <c r="F96" s="118" t="s">
        <v>177</v>
      </c>
      <c r="G96" s="120"/>
      <c r="H96" s="27"/>
      <c r="I96" s="38"/>
      <c r="J96" s="47"/>
      <c r="K96" s="72"/>
      <c r="L96" s="47"/>
      <c r="M96" s="47"/>
      <c r="N96" s="48"/>
      <c r="O96" s="48"/>
    </row>
    <row r="97" spans="2:15" ht="14.25">
      <c r="B97" s="21"/>
      <c r="C97" s="116"/>
      <c r="D97" s="117"/>
      <c r="E97" s="17" t="s">
        <v>178</v>
      </c>
      <c r="F97" s="118" t="s">
        <v>179</v>
      </c>
      <c r="G97" s="104"/>
      <c r="H97" s="9"/>
      <c r="I97" s="11"/>
      <c r="J97" s="66"/>
      <c r="K97" s="74"/>
      <c r="L97" s="47"/>
      <c r="M97" s="47"/>
      <c r="N97" s="113"/>
      <c r="O97" s="113"/>
    </row>
    <row r="98" spans="2:15" ht="14.25">
      <c r="B98" s="21"/>
      <c r="C98" s="85"/>
      <c r="D98" s="86"/>
      <c r="E98" s="17" t="s">
        <v>180</v>
      </c>
      <c r="F98" s="27" t="s">
        <v>181</v>
      </c>
      <c r="G98" s="37"/>
      <c r="H98" s="9"/>
      <c r="I98" s="11"/>
      <c r="J98" s="64"/>
      <c r="K98" s="65"/>
      <c r="L98" s="47"/>
      <c r="M98" s="47"/>
      <c r="N98" s="48"/>
      <c r="O98" s="48"/>
    </row>
    <row r="99" spans="2:15" ht="14.25">
      <c r="B99" s="21"/>
      <c r="C99" s="85"/>
      <c r="D99" s="86"/>
      <c r="E99" s="17" t="s">
        <v>182</v>
      </c>
      <c r="F99" s="27"/>
      <c r="G99" s="45">
        <v>4000</v>
      </c>
      <c r="H99" s="9"/>
      <c r="I99" s="11"/>
      <c r="J99" s="64"/>
      <c r="K99" s="65"/>
      <c r="L99" s="47"/>
      <c r="M99" s="47"/>
      <c r="N99" s="48"/>
      <c r="O99" s="48"/>
    </row>
    <row r="100" spans="2:15" ht="14.25">
      <c r="B100" s="21"/>
      <c r="C100" s="85"/>
      <c r="D100" s="86"/>
      <c r="E100" s="17" t="s">
        <v>185</v>
      </c>
      <c r="F100" s="27"/>
      <c r="G100" s="45">
        <v>248000</v>
      </c>
      <c r="H100" s="9"/>
      <c r="I100" s="11"/>
      <c r="J100" s="64"/>
      <c r="K100" s="65"/>
      <c r="L100" s="47"/>
      <c r="M100" s="47"/>
      <c r="N100" s="48"/>
      <c r="O100" s="48"/>
    </row>
    <row r="101" spans="2:15" ht="14.25">
      <c r="B101" s="21"/>
      <c r="C101" s="85"/>
      <c r="D101" s="86"/>
      <c r="E101" s="17" t="s">
        <v>183</v>
      </c>
      <c r="F101" s="27" t="s">
        <v>184</v>
      </c>
      <c r="G101" s="45"/>
      <c r="H101" s="9"/>
      <c r="I101" s="11"/>
      <c r="J101" s="64"/>
      <c r="K101" s="65"/>
      <c r="L101" s="47"/>
      <c r="M101" s="47"/>
      <c r="N101" s="48"/>
      <c r="O101" s="48"/>
    </row>
    <row r="102" spans="2:15" ht="14.25">
      <c r="B102" s="21"/>
      <c r="C102" s="85"/>
      <c r="D102" s="86"/>
      <c r="E102" s="17" t="s">
        <v>186</v>
      </c>
      <c r="F102" s="27" t="s">
        <v>187</v>
      </c>
      <c r="G102" s="45"/>
      <c r="H102" s="9"/>
      <c r="I102" s="11"/>
      <c r="J102" s="64"/>
      <c r="K102" s="65"/>
      <c r="L102" s="47"/>
      <c r="M102" s="47"/>
      <c r="N102" s="48"/>
      <c r="O102" s="48"/>
    </row>
    <row r="103" spans="2:15" ht="14.25">
      <c r="B103" s="21"/>
      <c r="C103" s="85"/>
      <c r="D103" s="86"/>
      <c r="E103" s="17" t="s">
        <v>188</v>
      </c>
      <c r="F103" s="27" t="s">
        <v>189</v>
      </c>
      <c r="G103" s="45"/>
      <c r="H103" s="9"/>
      <c r="I103" s="11"/>
      <c r="J103" s="64"/>
      <c r="K103" s="65"/>
      <c r="L103" s="47"/>
      <c r="M103" s="47"/>
      <c r="N103" s="48"/>
      <c r="O103" s="48"/>
    </row>
    <row r="104" spans="2:15" ht="14.25">
      <c r="B104" s="21"/>
      <c r="C104" s="85"/>
      <c r="D104" s="86"/>
      <c r="E104" s="17" t="s">
        <v>190</v>
      </c>
      <c r="F104" s="27" t="s">
        <v>191</v>
      </c>
      <c r="G104" s="45"/>
      <c r="H104" s="9"/>
      <c r="I104" s="11"/>
      <c r="J104" s="64"/>
      <c r="K104" s="65"/>
      <c r="L104" s="47"/>
      <c r="M104" s="47"/>
      <c r="N104" s="48"/>
      <c r="O104" s="48"/>
    </row>
    <row r="105" spans="2:15" ht="14.25">
      <c r="B105" s="21"/>
      <c r="C105" s="85"/>
      <c r="D105" s="86"/>
      <c r="E105" s="17" t="s">
        <v>195</v>
      </c>
      <c r="F105" s="27" t="s">
        <v>196</v>
      </c>
      <c r="G105" s="45"/>
      <c r="H105" s="9"/>
      <c r="I105" s="11"/>
      <c r="J105" s="64"/>
      <c r="K105" s="65"/>
      <c r="L105" s="47"/>
      <c r="M105" s="47"/>
      <c r="N105" s="48"/>
      <c r="O105" s="48"/>
    </row>
    <row r="106" spans="2:15" ht="14.25">
      <c r="B106" s="21"/>
      <c r="C106" s="85"/>
      <c r="D106" s="86"/>
      <c r="E106" s="17" t="s">
        <v>193</v>
      </c>
      <c r="F106" s="27" t="s">
        <v>194</v>
      </c>
      <c r="G106" s="45"/>
      <c r="H106" s="9"/>
      <c r="I106" s="11"/>
      <c r="J106" s="64"/>
      <c r="K106" s="65"/>
      <c r="L106" s="47"/>
      <c r="M106" s="47"/>
      <c r="N106" s="48"/>
      <c r="O106" s="48"/>
    </row>
    <row r="107" spans="2:15" ht="14.25">
      <c r="B107" s="21"/>
      <c r="C107" s="114"/>
      <c r="D107" s="115"/>
      <c r="E107" s="17" t="s">
        <v>197</v>
      </c>
      <c r="F107" s="128">
        <v>66260</v>
      </c>
      <c r="G107" s="112"/>
      <c r="H107" s="9"/>
      <c r="I107" s="11"/>
      <c r="J107" s="64"/>
      <c r="K107" s="65"/>
      <c r="L107" s="80"/>
      <c r="M107" s="47"/>
      <c r="N107" s="113"/>
      <c r="O107" s="113"/>
    </row>
    <row r="108" spans="2:15" ht="14.25">
      <c r="B108" s="21"/>
      <c r="C108" s="39"/>
      <c r="D108" s="40"/>
      <c r="E108" s="17" t="s">
        <v>198</v>
      </c>
      <c r="F108" s="29"/>
      <c r="G108" s="45">
        <v>2000</v>
      </c>
      <c r="H108" s="9"/>
      <c r="I108" s="11"/>
      <c r="J108" s="54"/>
      <c r="K108" s="65"/>
      <c r="L108" s="47"/>
      <c r="M108" s="47"/>
      <c r="N108" s="48"/>
      <c r="O108" s="48"/>
    </row>
    <row r="109" spans="2:15" ht="14.25">
      <c r="B109" s="21"/>
      <c r="C109" s="39"/>
      <c r="D109" s="40"/>
      <c r="E109" s="17" t="s">
        <v>199</v>
      </c>
      <c r="F109" s="29" t="s">
        <v>200</v>
      </c>
      <c r="G109" s="45"/>
      <c r="H109" s="9"/>
      <c r="I109" s="11"/>
      <c r="J109" s="54"/>
      <c r="K109" s="65"/>
      <c r="L109" s="47"/>
      <c r="M109" s="47"/>
      <c r="N109" s="48"/>
      <c r="O109" s="48"/>
    </row>
    <row r="110" spans="2:15" ht="14.25">
      <c r="B110" s="21"/>
      <c r="C110" s="39"/>
      <c r="D110" s="40"/>
      <c r="E110" s="17" t="s">
        <v>201</v>
      </c>
      <c r="F110" s="29" t="s">
        <v>202</v>
      </c>
      <c r="G110" s="45"/>
      <c r="H110" s="9"/>
      <c r="I110" s="11"/>
      <c r="J110" s="54"/>
      <c r="K110" s="65"/>
      <c r="L110" s="47"/>
      <c r="M110" s="47"/>
      <c r="N110" s="48"/>
      <c r="O110" s="48"/>
    </row>
    <row r="111" spans="2:15" ht="14.25">
      <c r="B111" s="21"/>
      <c r="C111" s="39"/>
      <c r="D111" s="40"/>
      <c r="E111" s="17" t="s">
        <v>204</v>
      </c>
      <c r="F111" s="29" t="s">
        <v>203</v>
      </c>
      <c r="G111" s="45"/>
      <c r="H111" s="9"/>
      <c r="I111" s="11"/>
      <c r="J111" s="54"/>
      <c r="K111" s="65"/>
      <c r="L111" s="47"/>
      <c r="M111" s="47"/>
      <c r="N111" s="48"/>
      <c r="O111" s="48"/>
    </row>
    <row r="112" spans="2:15" ht="14.25">
      <c r="B112" s="21"/>
      <c r="C112" s="39"/>
      <c r="D112" s="40"/>
      <c r="E112" s="17" t="s">
        <v>205</v>
      </c>
      <c r="F112" s="29"/>
      <c r="G112" s="45">
        <v>3000</v>
      </c>
      <c r="H112" s="9"/>
      <c r="I112" s="11"/>
      <c r="J112" s="54"/>
      <c r="K112" s="65"/>
      <c r="L112" s="47"/>
      <c r="M112" s="47"/>
      <c r="N112" s="48"/>
      <c r="O112" s="48"/>
    </row>
    <row r="113" spans="2:15" ht="14.25">
      <c r="B113" s="21"/>
      <c r="C113" s="114"/>
      <c r="D113" s="115"/>
      <c r="E113" s="17" t="s">
        <v>100</v>
      </c>
      <c r="F113" s="128">
        <v>7000</v>
      </c>
      <c r="G113" s="112"/>
      <c r="H113" s="9"/>
      <c r="I113" s="11"/>
      <c r="J113" s="79"/>
      <c r="K113" s="74"/>
      <c r="L113" s="47"/>
      <c r="M113" s="47"/>
      <c r="N113" s="113"/>
      <c r="O113" s="113"/>
    </row>
    <row r="114" spans="2:15" ht="14.25">
      <c r="B114" s="21"/>
      <c r="C114" s="114"/>
      <c r="D114" s="115"/>
      <c r="E114" s="17" t="s">
        <v>206</v>
      </c>
      <c r="F114" s="128" t="s">
        <v>207</v>
      </c>
      <c r="G114" s="112"/>
      <c r="H114" s="9"/>
      <c r="I114" s="31"/>
      <c r="J114" s="66"/>
      <c r="K114" s="74"/>
      <c r="L114" s="47"/>
      <c r="M114" s="47"/>
      <c r="N114" s="113"/>
      <c r="O114" s="113"/>
    </row>
    <row r="115" spans="2:15" ht="15">
      <c r="B115" s="17"/>
      <c r="C115" s="118" t="s">
        <v>169</v>
      </c>
      <c r="D115" s="104"/>
      <c r="E115" s="105"/>
      <c r="F115" s="110">
        <v>20000</v>
      </c>
      <c r="G115" s="111"/>
      <c r="H115" s="56"/>
      <c r="I115" s="8"/>
      <c r="J115" s="66"/>
      <c r="K115" s="74"/>
      <c r="L115" s="47"/>
      <c r="M115" s="47"/>
      <c r="N115" s="113"/>
      <c r="O115" s="113"/>
    </row>
    <row r="116" spans="2:15" ht="14.25">
      <c r="B116" s="21"/>
      <c r="C116" s="116"/>
      <c r="D116" s="117"/>
      <c r="E116" s="6" t="s">
        <v>170</v>
      </c>
      <c r="F116" s="118" t="s">
        <v>171</v>
      </c>
      <c r="G116" s="104"/>
      <c r="H116" s="9"/>
      <c r="I116" s="11"/>
      <c r="J116" s="66"/>
      <c r="K116" s="74"/>
      <c r="L116" s="47"/>
      <c r="M116" s="47"/>
      <c r="N116" s="113"/>
      <c r="O116" s="113"/>
    </row>
    <row r="117" spans="2:15" ht="15.75">
      <c r="B117" s="21"/>
      <c r="C117" s="114"/>
      <c r="D117" s="115"/>
      <c r="E117" s="91" t="s">
        <v>6</v>
      </c>
      <c r="F117" s="137">
        <v>4029068.69</v>
      </c>
      <c r="G117" s="138"/>
      <c r="H117" s="9"/>
      <c r="I117" s="11"/>
      <c r="J117" s="47"/>
      <c r="K117" s="72"/>
      <c r="L117" s="47"/>
      <c r="M117" s="47"/>
      <c r="N117" s="113"/>
      <c r="O117" s="113"/>
    </row>
    <row r="118" spans="2:15" ht="18">
      <c r="B118" s="22"/>
      <c r="C118" s="95"/>
      <c r="D118" s="96"/>
      <c r="E118" s="92" t="s">
        <v>208</v>
      </c>
      <c r="F118" s="135">
        <v>7996005.36</v>
      </c>
      <c r="G118" s="136"/>
      <c r="H118" s="56"/>
      <c r="I118" s="8"/>
      <c r="J118" s="66"/>
      <c r="K118" s="74"/>
      <c r="L118" s="47"/>
      <c r="M118" s="47"/>
      <c r="N118" s="113"/>
      <c r="O118" s="113"/>
    </row>
    <row r="119" spans="2:15" ht="14.25">
      <c r="B119" s="47"/>
      <c r="C119" s="48"/>
      <c r="D119" s="48"/>
      <c r="E119" s="47"/>
      <c r="F119" s="113"/>
      <c r="G119" s="113"/>
      <c r="H119" s="5"/>
      <c r="I119" s="47"/>
      <c r="J119" s="5"/>
      <c r="K119" s="47"/>
      <c r="L119" s="5"/>
      <c r="M119" s="47"/>
      <c r="N119" s="113"/>
      <c r="O119" s="113"/>
    </row>
    <row r="120" spans="2:15" ht="14.25">
      <c r="B120" s="47"/>
      <c r="C120" s="113"/>
      <c r="D120" s="113"/>
      <c r="E120" s="47"/>
      <c r="F120" s="113"/>
      <c r="G120" s="113"/>
      <c r="H120" s="47"/>
      <c r="I120" s="47"/>
      <c r="J120" s="47"/>
      <c r="K120" s="47"/>
      <c r="L120" s="47"/>
      <c r="M120" s="47"/>
      <c r="N120" s="113"/>
      <c r="O120" s="113"/>
    </row>
    <row r="121" spans="2:15" ht="14.25">
      <c r="B121" s="47"/>
      <c r="C121" s="113"/>
      <c r="D121" s="113"/>
      <c r="E121" s="113"/>
      <c r="F121" s="47"/>
      <c r="G121" s="47"/>
      <c r="H121" s="47"/>
      <c r="I121" s="47"/>
      <c r="J121" s="47"/>
      <c r="K121" s="47"/>
      <c r="L121" s="47"/>
      <c r="M121" s="47"/>
      <c r="N121" s="47"/>
      <c r="O121" s="47"/>
    </row>
    <row r="122" spans="2:15" ht="14.25">
      <c r="B122" s="47"/>
      <c r="C122" s="113"/>
      <c r="D122" s="113"/>
      <c r="E122" s="113"/>
      <c r="F122" s="47"/>
      <c r="G122" s="47"/>
      <c r="H122" s="47"/>
      <c r="I122" s="47"/>
      <c r="J122" s="47"/>
      <c r="K122" s="47"/>
      <c r="L122" s="47"/>
      <c r="M122" s="47"/>
      <c r="N122" s="47"/>
      <c r="O122" s="47"/>
    </row>
    <row r="123" spans="2:15" ht="14.25">
      <c r="B123" s="47"/>
      <c r="C123" s="113"/>
      <c r="D123" s="113"/>
      <c r="E123" s="113"/>
      <c r="F123" s="47"/>
      <c r="G123" s="47"/>
      <c r="H123" s="47"/>
      <c r="I123" s="47"/>
      <c r="J123" s="47"/>
      <c r="K123" s="47"/>
      <c r="L123" s="47"/>
      <c r="M123" s="47"/>
      <c r="N123" s="109"/>
      <c r="O123" s="109"/>
    </row>
    <row r="124" spans="8:15" ht="14.25">
      <c r="H124" s="5"/>
      <c r="I124" s="5"/>
      <c r="J124" s="5"/>
      <c r="K124" s="5"/>
      <c r="L124" s="5"/>
      <c r="M124" s="5"/>
      <c r="N124" s="5"/>
      <c r="O124" s="5"/>
    </row>
    <row r="125" spans="8:15" ht="14.25">
      <c r="H125" s="5"/>
      <c r="I125" s="5"/>
      <c r="J125" s="5"/>
      <c r="K125" s="5"/>
      <c r="L125" s="5"/>
      <c r="M125" s="5"/>
      <c r="N125" s="5"/>
      <c r="O125" s="5"/>
    </row>
    <row r="126" spans="8:15" ht="14.25">
      <c r="H126" s="5"/>
      <c r="I126" s="5"/>
      <c r="J126" s="5"/>
      <c r="K126" s="5"/>
      <c r="L126" s="5"/>
      <c r="M126" s="5"/>
      <c r="N126" s="5"/>
      <c r="O126" s="5"/>
    </row>
    <row r="127" spans="8:15" ht="14.25">
      <c r="H127" s="5"/>
      <c r="I127" s="5"/>
      <c r="J127" s="5"/>
      <c r="K127" s="5"/>
      <c r="L127" s="5"/>
      <c r="M127" s="5"/>
      <c r="N127" s="5"/>
      <c r="O127" s="5"/>
    </row>
    <row r="128" spans="8:15" ht="14.25">
      <c r="H128" s="5"/>
      <c r="I128" s="5"/>
      <c r="J128" s="5"/>
      <c r="K128" s="5"/>
      <c r="L128" s="5"/>
      <c r="M128" s="5"/>
      <c r="N128" s="5"/>
      <c r="O128" s="5"/>
    </row>
    <row r="129" spans="8:15" ht="14.25">
      <c r="H129" s="5"/>
      <c r="I129" s="5"/>
      <c r="J129" s="5"/>
      <c r="K129" s="5"/>
      <c r="L129" s="5"/>
      <c r="M129" s="5"/>
      <c r="N129" s="5"/>
      <c r="O129" s="5"/>
    </row>
    <row r="130" spans="8:15" ht="14.25">
      <c r="H130" s="5"/>
      <c r="I130" s="5"/>
      <c r="J130" s="5"/>
      <c r="K130" s="5"/>
      <c r="L130" s="5"/>
      <c r="M130" s="5"/>
      <c r="N130" s="5"/>
      <c r="O130" s="5"/>
    </row>
    <row r="131" spans="8:15" ht="14.25">
      <c r="H131" s="5"/>
      <c r="I131" s="5"/>
      <c r="J131" s="5"/>
      <c r="K131" s="5"/>
      <c r="L131" s="5"/>
      <c r="M131" s="5"/>
      <c r="N131" s="5"/>
      <c r="O131" s="5"/>
    </row>
    <row r="132" spans="8:15" ht="14.25">
      <c r="H132" s="5"/>
      <c r="I132" s="5"/>
      <c r="J132" s="5"/>
      <c r="K132" s="5"/>
      <c r="L132" s="5"/>
      <c r="M132" s="5"/>
      <c r="N132" s="5"/>
      <c r="O132" s="5"/>
    </row>
    <row r="133" spans="8:15" ht="14.25">
      <c r="H133" s="5"/>
      <c r="I133" s="5"/>
      <c r="J133" s="5"/>
      <c r="K133" s="5"/>
      <c r="L133" s="5"/>
      <c r="M133" s="5"/>
      <c r="N133" s="5"/>
      <c r="O133" s="5"/>
    </row>
    <row r="134" spans="8:15" ht="14.25">
      <c r="H134" s="5"/>
      <c r="I134" s="5"/>
      <c r="J134" s="5"/>
      <c r="K134" s="5"/>
      <c r="L134" s="5"/>
      <c r="M134" s="5"/>
      <c r="N134" s="5"/>
      <c r="O134" s="5"/>
    </row>
    <row r="135" spans="8:15" ht="14.25">
      <c r="H135" s="5"/>
      <c r="I135" s="5"/>
      <c r="J135" s="5"/>
      <c r="K135" s="5"/>
      <c r="L135" s="5"/>
      <c r="M135" s="5"/>
      <c r="N135" s="5"/>
      <c r="O135" s="5"/>
    </row>
    <row r="136" spans="8:15" ht="14.25">
      <c r="H136" s="5"/>
      <c r="I136" s="5"/>
      <c r="J136" s="5"/>
      <c r="K136" s="5"/>
      <c r="L136" s="5"/>
      <c r="M136" s="5"/>
      <c r="N136" s="5"/>
      <c r="O136" s="5"/>
    </row>
    <row r="137" spans="8:15" ht="14.25">
      <c r="H137" s="5"/>
      <c r="I137" s="5"/>
      <c r="J137" s="5"/>
      <c r="K137" s="5"/>
      <c r="L137" s="5"/>
      <c r="M137" s="5"/>
      <c r="N137" s="5"/>
      <c r="O137" s="5"/>
    </row>
    <row r="138" spans="8:15" ht="14.25">
      <c r="H138" s="5"/>
      <c r="I138" s="5"/>
      <c r="J138" s="5"/>
      <c r="K138" s="5"/>
      <c r="L138" s="5"/>
      <c r="M138" s="5"/>
      <c r="N138" s="5"/>
      <c r="O138" s="5"/>
    </row>
    <row r="139" spans="8:15" ht="14.25">
      <c r="H139" s="5"/>
      <c r="I139" s="5"/>
      <c r="J139" s="5"/>
      <c r="K139" s="5"/>
      <c r="L139" s="5"/>
      <c r="M139" s="5"/>
      <c r="N139" s="5"/>
      <c r="O139" s="5"/>
    </row>
    <row r="140" spans="8:15" ht="14.25">
      <c r="H140" s="5"/>
      <c r="I140" s="5"/>
      <c r="J140" s="5"/>
      <c r="K140" s="5"/>
      <c r="L140" s="5"/>
      <c r="M140" s="5"/>
      <c r="N140" s="5"/>
      <c r="O140" s="5"/>
    </row>
    <row r="141" spans="8:15" ht="14.25">
      <c r="H141" s="5"/>
      <c r="I141" s="5"/>
      <c r="J141" s="5"/>
      <c r="K141" s="5"/>
      <c r="L141" s="5"/>
      <c r="M141" s="5"/>
      <c r="N141" s="5"/>
      <c r="O141" s="5"/>
    </row>
    <row r="142" spans="8:15" ht="14.25">
      <c r="H142" s="5"/>
      <c r="I142" s="5"/>
      <c r="J142" s="5"/>
      <c r="K142" s="5"/>
      <c r="L142" s="5"/>
      <c r="M142" s="5"/>
      <c r="N142" s="5"/>
      <c r="O142" s="5"/>
    </row>
    <row r="143" spans="8:9" ht="14.25">
      <c r="H143" s="5"/>
      <c r="I143" s="5"/>
    </row>
    <row r="144" spans="8:9" ht="14.25">
      <c r="H144" s="5"/>
      <c r="I144" s="5"/>
    </row>
    <row r="145" spans="8:10" ht="14.25">
      <c r="H145" s="5"/>
      <c r="I145" s="5"/>
      <c r="J145" s="5"/>
    </row>
    <row r="146" spans="8:10" ht="14.25">
      <c r="H146" s="5"/>
      <c r="I146" s="5"/>
      <c r="J146" s="5"/>
    </row>
    <row r="147" spans="8:10" ht="14.25">
      <c r="H147" s="5"/>
      <c r="I147" s="5"/>
      <c r="J147" s="5"/>
    </row>
    <row r="148" spans="8:10" ht="14.25">
      <c r="H148" s="5"/>
      <c r="I148" s="5"/>
      <c r="J148" s="5"/>
    </row>
    <row r="149" spans="8:10" ht="14.25">
      <c r="H149" s="5"/>
      <c r="I149" s="5"/>
      <c r="J149" s="5"/>
    </row>
    <row r="150" spans="8:10" ht="14.25">
      <c r="H150" s="5"/>
      <c r="I150" s="5"/>
      <c r="J150" s="5"/>
    </row>
    <row r="151" spans="8:10" ht="14.25">
      <c r="H151" s="5"/>
      <c r="I151" s="5"/>
      <c r="J151" s="5"/>
    </row>
    <row r="152" spans="8:10" ht="14.25">
      <c r="H152" s="5"/>
      <c r="I152" s="5"/>
      <c r="J152" s="5"/>
    </row>
    <row r="153" spans="8:10" ht="14.25">
      <c r="H153" s="5"/>
      <c r="I153" s="5"/>
      <c r="J153" s="5"/>
    </row>
    <row r="154" spans="8:10" ht="14.25">
      <c r="H154" s="5"/>
      <c r="I154" s="5"/>
      <c r="J154" s="5"/>
    </row>
    <row r="155" spans="8:10" ht="14.25">
      <c r="H155" s="5"/>
      <c r="I155" s="5"/>
      <c r="J155" s="5"/>
    </row>
    <row r="156" spans="8:10" ht="14.25">
      <c r="H156" s="5"/>
      <c r="I156" s="5"/>
      <c r="J156" s="5"/>
    </row>
    <row r="157" spans="8:10" ht="14.25">
      <c r="H157" s="5"/>
      <c r="I157" s="5"/>
      <c r="J157" s="5"/>
    </row>
    <row r="158" spans="8:10" ht="14.25">
      <c r="H158" s="5"/>
      <c r="I158" s="5"/>
      <c r="J158" s="5"/>
    </row>
    <row r="159" spans="8:10" ht="14.25">
      <c r="H159" s="5"/>
      <c r="I159" s="5"/>
      <c r="J159" s="5"/>
    </row>
    <row r="160" spans="8:10" ht="14.25">
      <c r="H160" s="5"/>
      <c r="I160" s="5"/>
      <c r="J160" s="5"/>
    </row>
    <row r="161" spans="8:10" ht="14.25">
      <c r="H161" s="5"/>
      <c r="I161" s="5"/>
      <c r="J161" s="5"/>
    </row>
    <row r="162" ht="14.25">
      <c r="H162" s="5"/>
    </row>
    <row r="163" ht="14.25">
      <c r="H163" s="5"/>
    </row>
    <row r="164" ht="14.25">
      <c r="H164" s="5"/>
    </row>
    <row r="165" ht="14.25">
      <c r="H165" s="5"/>
    </row>
    <row r="166" ht="14.25">
      <c r="H166" s="5"/>
    </row>
    <row r="167" ht="14.25">
      <c r="H167" s="5"/>
    </row>
    <row r="168" ht="14.25">
      <c r="H168" s="5"/>
    </row>
    <row r="169" ht="14.25">
      <c r="H169" s="5"/>
    </row>
    <row r="170" ht="14.25">
      <c r="H170" s="5"/>
    </row>
    <row r="171" ht="14.25">
      <c r="H171" s="5"/>
    </row>
    <row r="172" ht="14.25">
      <c r="H172" s="5"/>
    </row>
    <row r="173" ht="14.25">
      <c r="H173" s="5"/>
    </row>
    <row r="174" ht="14.25">
      <c r="H174" s="5"/>
    </row>
    <row r="175" ht="14.25">
      <c r="H175" s="5"/>
    </row>
    <row r="176" ht="14.25">
      <c r="H176" s="5"/>
    </row>
    <row r="177" ht="14.25">
      <c r="H177" s="5"/>
    </row>
    <row r="178" ht="14.25">
      <c r="H178" s="5"/>
    </row>
    <row r="179" ht="14.25">
      <c r="H179" s="5"/>
    </row>
    <row r="180" ht="14.25">
      <c r="H180" s="5"/>
    </row>
    <row r="181" ht="14.25">
      <c r="H181" s="5"/>
    </row>
    <row r="182" ht="14.25">
      <c r="H182" s="5"/>
    </row>
    <row r="183" ht="14.25">
      <c r="H183" s="5"/>
    </row>
    <row r="184" ht="14.25">
      <c r="H184" s="5"/>
    </row>
    <row r="185" ht="14.25">
      <c r="H185" s="5"/>
    </row>
    <row r="186" ht="14.25">
      <c r="H186" s="5"/>
    </row>
    <row r="187" ht="14.25">
      <c r="H187" s="5"/>
    </row>
    <row r="188" ht="14.25">
      <c r="H188" s="5"/>
    </row>
    <row r="189" ht="14.25">
      <c r="H189" s="5"/>
    </row>
    <row r="190" ht="14.25">
      <c r="H190" s="5"/>
    </row>
    <row r="191" ht="14.25">
      <c r="H191" s="5"/>
    </row>
    <row r="192" ht="14.25">
      <c r="H192" s="5"/>
    </row>
    <row r="193" ht="14.25">
      <c r="H193" s="5"/>
    </row>
    <row r="194" ht="14.25">
      <c r="H194" s="5"/>
    </row>
    <row r="195" ht="14.25">
      <c r="H195" s="5"/>
    </row>
    <row r="196" ht="14.25">
      <c r="H196" s="5"/>
    </row>
    <row r="197" ht="14.25">
      <c r="H197" s="5"/>
    </row>
    <row r="198" ht="14.25">
      <c r="H198" s="5"/>
    </row>
    <row r="199" ht="14.25">
      <c r="H199" s="5"/>
    </row>
    <row r="200" ht="14.25">
      <c r="H200" s="5"/>
    </row>
    <row r="201" ht="14.25">
      <c r="H201" s="5"/>
    </row>
    <row r="202" ht="14.25">
      <c r="H202" s="5"/>
    </row>
    <row r="203" ht="14.25">
      <c r="H203" s="5"/>
    </row>
    <row r="204" ht="14.25">
      <c r="H204" s="5"/>
    </row>
    <row r="205" ht="14.25">
      <c r="H205" s="5"/>
    </row>
    <row r="206" ht="14.25">
      <c r="H206" s="5"/>
    </row>
    <row r="207" ht="14.25">
      <c r="H207" s="5"/>
    </row>
    <row r="208" ht="14.25">
      <c r="H208" s="5"/>
    </row>
    <row r="209" ht="14.25">
      <c r="H209" s="5"/>
    </row>
    <row r="210" ht="14.25">
      <c r="H210" s="5"/>
    </row>
    <row r="211" ht="14.25">
      <c r="H211" s="5"/>
    </row>
    <row r="212" ht="14.25">
      <c r="H212" s="5"/>
    </row>
    <row r="213" ht="14.25">
      <c r="H213" s="5"/>
    </row>
    <row r="214" ht="14.25">
      <c r="H214" s="5"/>
    </row>
    <row r="215" ht="14.25">
      <c r="H215" s="5"/>
    </row>
    <row r="216" ht="14.25">
      <c r="H216" s="5"/>
    </row>
    <row r="217" ht="14.25">
      <c r="H217" s="5"/>
    </row>
    <row r="218" ht="14.25">
      <c r="H218" s="5"/>
    </row>
    <row r="219" ht="14.25">
      <c r="H219" s="5"/>
    </row>
    <row r="220" ht="14.25">
      <c r="H220" s="5"/>
    </row>
    <row r="221" ht="14.25">
      <c r="H221" s="5"/>
    </row>
    <row r="222" ht="14.25">
      <c r="H222" s="5"/>
    </row>
    <row r="223" ht="14.25">
      <c r="H223" s="5"/>
    </row>
    <row r="224" ht="14.25">
      <c r="H224" s="5"/>
    </row>
    <row r="225" ht="14.25">
      <c r="H225" s="5"/>
    </row>
    <row r="226" ht="14.25">
      <c r="H226" s="5"/>
    </row>
    <row r="227" ht="14.25">
      <c r="H227" s="5"/>
    </row>
    <row r="228" ht="14.25">
      <c r="H228" s="5"/>
    </row>
    <row r="229" ht="14.25">
      <c r="H229" s="5"/>
    </row>
    <row r="230" ht="14.25">
      <c r="H230" s="5"/>
    </row>
    <row r="231" ht="14.25">
      <c r="H231" s="5"/>
    </row>
    <row r="232" ht="14.25">
      <c r="H232" s="5"/>
    </row>
    <row r="233" ht="14.25">
      <c r="H233" s="5"/>
    </row>
    <row r="234" ht="14.25">
      <c r="H234" s="5"/>
    </row>
    <row r="235" ht="14.25">
      <c r="H235" s="5"/>
    </row>
    <row r="236" ht="14.25">
      <c r="H236" s="5"/>
    </row>
    <row r="237" ht="14.25">
      <c r="H237" s="5"/>
    </row>
    <row r="238" ht="14.25">
      <c r="H238" s="5"/>
    </row>
    <row r="239" ht="14.25">
      <c r="H239" s="5"/>
    </row>
    <row r="240" ht="14.25">
      <c r="H240" s="5"/>
    </row>
    <row r="241" ht="14.25">
      <c r="H241" s="5"/>
    </row>
    <row r="242" ht="14.25">
      <c r="H242" s="5"/>
    </row>
    <row r="243" ht="14.25">
      <c r="H243" s="5"/>
    </row>
    <row r="244" ht="14.25">
      <c r="H244" s="5"/>
    </row>
    <row r="245" ht="14.25">
      <c r="H245" s="5"/>
    </row>
    <row r="246" ht="14.25">
      <c r="H246" s="5"/>
    </row>
    <row r="247" ht="14.25">
      <c r="H247" s="5"/>
    </row>
    <row r="248" ht="14.25">
      <c r="H248" s="5"/>
    </row>
    <row r="249" ht="14.25">
      <c r="H249" s="5"/>
    </row>
    <row r="250" ht="14.25">
      <c r="H250" s="5"/>
    </row>
    <row r="251" ht="14.25">
      <c r="H251" s="5"/>
    </row>
    <row r="252" ht="14.25">
      <c r="H252" s="5"/>
    </row>
    <row r="253" ht="14.25">
      <c r="H253" s="5"/>
    </row>
    <row r="254" ht="14.25">
      <c r="H254" s="5"/>
    </row>
    <row r="255" ht="14.25">
      <c r="H255" s="5"/>
    </row>
    <row r="256" ht="14.25">
      <c r="H256" s="5"/>
    </row>
    <row r="257" ht="14.25">
      <c r="H257" s="5"/>
    </row>
    <row r="258" ht="14.25">
      <c r="H258" s="5"/>
    </row>
    <row r="259" ht="14.25">
      <c r="H259" s="5"/>
    </row>
    <row r="260" ht="14.25">
      <c r="H260" s="5"/>
    </row>
    <row r="261" ht="14.25">
      <c r="H261" s="5"/>
    </row>
    <row r="262" ht="14.25">
      <c r="H262" s="5"/>
    </row>
    <row r="263" ht="14.25">
      <c r="H263" s="5"/>
    </row>
    <row r="264" ht="14.25">
      <c r="H264" s="5"/>
    </row>
    <row r="265" ht="14.25">
      <c r="H265" s="5"/>
    </row>
    <row r="266" ht="14.25">
      <c r="H266" s="5"/>
    </row>
    <row r="267" ht="14.25">
      <c r="H267" s="5"/>
    </row>
    <row r="268" ht="14.25">
      <c r="H268" s="5"/>
    </row>
    <row r="269" ht="14.25">
      <c r="H269" s="5"/>
    </row>
    <row r="270" ht="14.25">
      <c r="H270" s="5"/>
    </row>
    <row r="271" ht="14.25">
      <c r="H271" s="5"/>
    </row>
    <row r="272" ht="14.25">
      <c r="H272" s="5"/>
    </row>
    <row r="273" ht="14.25">
      <c r="H273" s="5"/>
    </row>
    <row r="274" ht="14.25">
      <c r="H274" s="5"/>
    </row>
    <row r="275" ht="14.25">
      <c r="H275" s="5"/>
    </row>
    <row r="276" ht="14.25">
      <c r="H276" s="5"/>
    </row>
    <row r="277" ht="14.25">
      <c r="H277" s="5"/>
    </row>
    <row r="278" ht="14.25">
      <c r="H278" s="5"/>
    </row>
    <row r="279" ht="14.25">
      <c r="H279" s="5"/>
    </row>
    <row r="280" ht="14.25">
      <c r="H280" s="5"/>
    </row>
    <row r="281" ht="14.25">
      <c r="H281" s="5"/>
    </row>
    <row r="282" ht="14.25">
      <c r="H282" s="5"/>
    </row>
    <row r="283" ht="14.25">
      <c r="H283" s="5"/>
    </row>
    <row r="284" ht="14.25">
      <c r="H284" s="5"/>
    </row>
    <row r="285" ht="14.25">
      <c r="H285" s="5"/>
    </row>
    <row r="286" ht="14.25">
      <c r="H286" s="5"/>
    </row>
    <row r="287" ht="14.25">
      <c r="H287" s="5"/>
    </row>
    <row r="288" ht="14.25">
      <c r="H288" s="5"/>
    </row>
    <row r="289" ht="14.25">
      <c r="H289" s="5"/>
    </row>
    <row r="290" ht="14.25">
      <c r="H290" s="5"/>
    </row>
    <row r="291" ht="14.25">
      <c r="H291" s="5"/>
    </row>
    <row r="292" ht="14.25">
      <c r="H292" s="5"/>
    </row>
    <row r="293" ht="14.25">
      <c r="H293" s="5"/>
    </row>
    <row r="294" ht="14.25">
      <c r="H294" s="5"/>
    </row>
    <row r="295" ht="14.25">
      <c r="H295" s="5"/>
    </row>
    <row r="296" ht="14.25">
      <c r="H296" s="5"/>
    </row>
    <row r="297" ht="14.25">
      <c r="H297" s="5"/>
    </row>
    <row r="298" ht="14.25">
      <c r="H298" s="5"/>
    </row>
    <row r="299" ht="14.25">
      <c r="H299" s="5"/>
    </row>
    <row r="300" ht="14.25">
      <c r="H300" s="5"/>
    </row>
    <row r="301" ht="14.25">
      <c r="H301" s="5"/>
    </row>
    <row r="302" ht="14.25">
      <c r="H302" s="5"/>
    </row>
    <row r="303" ht="14.25">
      <c r="H303" s="5"/>
    </row>
    <row r="304" ht="14.25">
      <c r="H304" s="5"/>
    </row>
    <row r="305" ht="14.25">
      <c r="H305" s="5"/>
    </row>
    <row r="306" ht="14.25">
      <c r="H306" s="5"/>
    </row>
    <row r="307" ht="14.25">
      <c r="H307" s="5"/>
    </row>
    <row r="308" ht="14.25">
      <c r="H308" s="5"/>
    </row>
    <row r="309" ht="14.25">
      <c r="H309" s="5"/>
    </row>
    <row r="310" ht="14.25">
      <c r="H310" s="5"/>
    </row>
    <row r="311" ht="14.25">
      <c r="H311" s="5"/>
    </row>
    <row r="312" ht="14.25">
      <c r="H312" s="5"/>
    </row>
    <row r="313" ht="14.25">
      <c r="H313" s="5"/>
    </row>
    <row r="314" ht="14.25">
      <c r="H314" s="5"/>
    </row>
    <row r="315" ht="14.25">
      <c r="H315" s="5"/>
    </row>
    <row r="316" ht="14.25">
      <c r="H316" s="5"/>
    </row>
    <row r="317" ht="14.25">
      <c r="H317" s="5"/>
    </row>
    <row r="318" ht="14.25">
      <c r="H318" s="5"/>
    </row>
    <row r="319" ht="14.25">
      <c r="H319" s="5"/>
    </row>
    <row r="320" ht="14.25">
      <c r="H320" s="5"/>
    </row>
    <row r="321" ht="14.25">
      <c r="H321" s="5"/>
    </row>
    <row r="322" ht="14.25">
      <c r="H322" s="5"/>
    </row>
    <row r="323" ht="14.25">
      <c r="H323" s="5"/>
    </row>
    <row r="324" ht="14.25">
      <c r="H324" s="5"/>
    </row>
    <row r="325" ht="14.25">
      <c r="H325" s="5"/>
    </row>
    <row r="326" ht="14.25">
      <c r="H326" s="5"/>
    </row>
    <row r="327" ht="14.25">
      <c r="H327" s="5"/>
    </row>
    <row r="328" ht="14.25">
      <c r="H328" s="5"/>
    </row>
    <row r="329" ht="14.25">
      <c r="H329" s="5"/>
    </row>
    <row r="330" ht="14.25">
      <c r="H330" s="5"/>
    </row>
    <row r="331" ht="14.25">
      <c r="H331" s="5"/>
    </row>
    <row r="332" ht="14.25">
      <c r="H332" s="5"/>
    </row>
    <row r="333" ht="14.25">
      <c r="H333" s="5"/>
    </row>
    <row r="334" ht="14.25">
      <c r="H334" s="5"/>
    </row>
    <row r="335" ht="14.25">
      <c r="H335" s="5"/>
    </row>
    <row r="336" ht="14.25">
      <c r="H336" s="5"/>
    </row>
    <row r="337" ht="14.25">
      <c r="H337" s="5"/>
    </row>
    <row r="338" ht="14.25">
      <c r="H338" s="5"/>
    </row>
    <row r="339" ht="14.25">
      <c r="H339" s="5"/>
    </row>
    <row r="340" ht="14.25">
      <c r="H340" s="5"/>
    </row>
    <row r="341" ht="14.25">
      <c r="H341" s="5"/>
    </row>
    <row r="342" ht="14.25">
      <c r="H342" s="5"/>
    </row>
    <row r="343" ht="14.25">
      <c r="H343" s="5"/>
    </row>
    <row r="344" ht="14.25">
      <c r="H344" s="5"/>
    </row>
    <row r="345" ht="14.25">
      <c r="H345" s="5"/>
    </row>
    <row r="346" ht="14.25">
      <c r="H346" s="5"/>
    </row>
    <row r="347" ht="14.25">
      <c r="H347" s="5"/>
    </row>
    <row r="348" ht="14.25">
      <c r="H348" s="5"/>
    </row>
    <row r="349" ht="14.25">
      <c r="H349" s="5"/>
    </row>
    <row r="350" ht="14.25">
      <c r="H350" s="5"/>
    </row>
    <row r="351" ht="14.25">
      <c r="H351" s="5"/>
    </row>
    <row r="352" ht="14.25">
      <c r="H352" s="5"/>
    </row>
    <row r="353" ht="14.25">
      <c r="H353" s="5"/>
    </row>
    <row r="354" ht="14.25">
      <c r="H354" s="5"/>
    </row>
    <row r="355" ht="14.25">
      <c r="H355" s="5"/>
    </row>
    <row r="356" ht="14.25">
      <c r="H356" s="5"/>
    </row>
    <row r="357" ht="14.25">
      <c r="H357" s="5"/>
    </row>
    <row r="358" ht="14.25">
      <c r="H358" s="5"/>
    </row>
    <row r="359" ht="14.25">
      <c r="H359" s="5"/>
    </row>
    <row r="360" ht="14.25">
      <c r="H360" s="5"/>
    </row>
    <row r="361" ht="14.25">
      <c r="H361" s="5"/>
    </row>
    <row r="362" ht="14.25">
      <c r="H362" s="5"/>
    </row>
    <row r="363" ht="14.25">
      <c r="H363" s="5"/>
    </row>
    <row r="364" ht="14.25">
      <c r="H364" s="5"/>
    </row>
    <row r="365" ht="14.25">
      <c r="H365" s="5"/>
    </row>
    <row r="366" ht="14.25">
      <c r="H366" s="5"/>
    </row>
    <row r="367" ht="14.25">
      <c r="H367" s="5"/>
    </row>
    <row r="368" ht="14.25">
      <c r="H368" s="5"/>
    </row>
    <row r="369" ht="14.25">
      <c r="H369" s="5"/>
    </row>
    <row r="370" ht="14.25">
      <c r="H370" s="5"/>
    </row>
    <row r="371" ht="14.25">
      <c r="H371" s="5"/>
    </row>
    <row r="372" ht="14.25">
      <c r="H372" s="5"/>
    </row>
    <row r="373" ht="14.25">
      <c r="H373" s="5"/>
    </row>
    <row r="374" ht="14.25">
      <c r="H374" s="5"/>
    </row>
    <row r="375" ht="14.25">
      <c r="H375" s="5"/>
    </row>
    <row r="376" ht="14.25">
      <c r="H376" s="5"/>
    </row>
    <row r="377" ht="14.25">
      <c r="H377" s="5"/>
    </row>
    <row r="378" ht="14.25">
      <c r="H378" s="5"/>
    </row>
    <row r="379" ht="14.25">
      <c r="H379" s="5"/>
    </row>
    <row r="380" ht="14.25">
      <c r="H380" s="5"/>
    </row>
    <row r="381" ht="14.25">
      <c r="H381" s="5"/>
    </row>
    <row r="382" ht="14.25">
      <c r="H382" s="5"/>
    </row>
    <row r="383" ht="14.25">
      <c r="H383" s="5"/>
    </row>
    <row r="384" ht="14.25">
      <c r="H384" s="5"/>
    </row>
    <row r="385" ht="14.25">
      <c r="H385" s="5"/>
    </row>
    <row r="386" ht="14.25">
      <c r="H386" s="5"/>
    </row>
    <row r="387" ht="14.25">
      <c r="H387" s="5"/>
    </row>
    <row r="388" ht="14.25">
      <c r="H388" s="5"/>
    </row>
    <row r="389" ht="14.25">
      <c r="H389" s="5"/>
    </row>
    <row r="390" ht="14.25">
      <c r="H390" s="5"/>
    </row>
    <row r="391" ht="14.25">
      <c r="H391" s="5"/>
    </row>
    <row r="392" ht="14.25">
      <c r="H392" s="5"/>
    </row>
    <row r="393" ht="14.25">
      <c r="H393" s="5"/>
    </row>
    <row r="394" ht="14.25">
      <c r="H394" s="5"/>
    </row>
    <row r="395" ht="14.25">
      <c r="H395" s="5"/>
    </row>
    <row r="396" ht="14.25">
      <c r="H396" s="5"/>
    </row>
    <row r="397" ht="14.25">
      <c r="H397" s="5"/>
    </row>
    <row r="398" ht="14.25">
      <c r="H398" s="5"/>
    </row>
    <row r="399" ht="14.25">
      <c r="H399" s="5"/>
    </row>
    <row r="400" ht="14.25">
      <c r="H400" s="5"/>
    </row>
    <row r="401" ht="14.25">
      <c r="H401" s="5"/>
    </row>
    <row r="402" ht="14.25">
      <c r="H402" s="5"/>
    </row>
    <row r="403" ht="14.25">
      <c r="H403" s="5"/>
    </row>
    <row r="404" ht="14.25">
      <c r="H404" s="5"/>
    </row>
    <row r="405" ht="14.25">
      <c r="H405" s="5"/>
    </row>
    <row r="406" ht="14.25">
      <c r="H406" s="5"/>
    </row>
    <row r="407" ht="14.25">
      <c r="H407" s="5"/>
    </row>
    <row r="408" ht="14.25">
      <c r="H408" s="5"/>
    </row>
    <row r="409" ht="14.25">
      <c r="H409" s="5"/>
    </row>
    <row r="410" ht="14.25">
      <c r="H410" s="5"/>
    </row>
    <row r="411" ht="14.25">
      <c r="H411" s="5"/>
    </row>
    <row r="412" ht="14.25">
      <c r="H412" s="5"/>
    </row>
    <row r="413" ht="14.25">
      <c r="H413" s="5"/>
    </row>
    <row r="414" ht="14.25">
      <c r="H414" s="5"/>
    </row>
    <row r="415" ht="14.25">
      <c r="H415" s="5"/>
    </row>
    <row r="416" ht="14.25">
      <c r="H416" s="5"/>
    </row>
    <row r="417" ht="14.25">
      <c r="H417" s="5"/>
    </row>
    <row r="418" ht="14.25">
      <c r="H418" s="5"/>
    </row>
    <row r="419" ht="14.25">
      <c r="H419" s="5"/>
    </row>
    <row r="420" ht="14.25">
      <c r="H420" s="5"/>
    </row>
    <row r="421" ht="14.25">
      <c r="H421" s="5"/>
    </row>
    <row r="422" ht="14.25">
      <c r="H422" s="5"/>
    </row>
    <row r="423" ht="14.25">
      <c r="H423" s="5"/>
    </row>
    <row r="424" ht="14.25">
      <c r="H424" s="5"/>
    </row>
    <row r="425" ht="14.25">
      <c r="H425" s="5"/>
    </row>
    <row r="426" ht="14.25">
      <c r="H426" s="5"/>
    </row>
    <row r="427" ht="14.25">
      <c r="H427" s="5"/>
    </row>
    <row r="428" ht="14.25">
      <c r="H428" s="5"/>
    </row>
    <row r="429" ht="14.25">
      <c r="H429" s="5"/>
    </row>
    <row r="430" ht="14.25">
      <c r="H430" s="5"/>
    </row>
    <row r="431" ht="14.25">
      <c r="H431" s="5"/>
    </row>
    <row r="432" ht="14.25">
      <c r="H432" s="5"/>
    </row>
    <row r="433" ht="14.25">
      <c r="H433" s="5"/>
    </row>
    <row r="434" ht="14.25">
      <c r="H434" s="5"/>
    </row>
    <row r="435" ht="14.25">
      <c r="H435" s="5"/>
    </row>
    <row r="436" ht="14.25">
      <c r="H436" s="5"/>
    </row>
    <row r="437" ht="14.25">
      <c r="H437" s="5"/>
    </row>
    <row r="438" ht="14.25">
      <c r="H438" s="5"/>
    </row>
    <row r="439" ht="14.25">
      <c r="H439" s="5"/>
    </row>
    <row r="440" ht="14.25">
      <c r="H440" s="5"/>
    </row>
    <row r="441" ht="14.25">
      <c r="H441" s="5"/>
    </row>
    <row r="442" ht="14.25">
      <c r="H442" s="5"/>
    </row>
    <row r="443" ht="14.25">
      <c r="H443" s="5"/>
    </row>
    <row r="444" ht="14.25">
      <c r="H444" s="5"/>
    </row>
    <row r="445" ht="14.25">
      <c r="H445" s="5"/>
    </row>
    <row r="446" ht="14.25">
      <c r="H446" s="5"/>
    </row>
    <row r="447" ht="14.25">
      <c r="H447" s="5"/>
    </row>
    <row r="448" ht="14.25">
      <c r="H448" s="5"/>
    </row>
    <row r="449" ht="14.25">
      <c r="H449" s="5"/>
    </row>
    <row r="450" ht="14.25">
      <c r="H450" s="5"/>
    </row>
    <row r="451" ht="14.25">
      <c r="H451" s="5"/>
    </row>
    <row r="452" ht="14.25">
      <c r="H452" s="5"/>
    </row>
    <row r="453" ht="14.25">
      <c r="H453" s="5"/>
    </row>
    <row r="454" ht="14.25">
      <c r="H454" s="5"/>
    </row>
    <row r="455" ht="14.25">
      <c r="H455" s="5"/>
    </row>
    <row r="456" ht="14.25">
      <c r="H456" s="5"/>
    </row>
    <row r="457" ht="14.25">
      <c r="H457" s="5"/>
    </row>
    <row r="458" ht="14.25">
      <c r="H458" s="5"/>
    </row>
    <row r="459" ht="14.25">
      <c r="H459" s="5"/>
    </row>
    <row r="460" ht="14.25">
      <c r="H460" s="5"/>
    </row>
    <row r="461" ht="14.25">
      <c r="H461" s="5"/>
    </row>
    <row r="462" ht="14.25">
      <c r="H462" s="5"/>
    </row>
    <row r="463" ht="14.25">
      <c r="H463" s="5"/>
    </row>
    <row r="464" ht="14.25">
      <c r="H464" s="5"/>
    </row>
    <row r="465" ht="14.25">
      <c r="H465" s="5"/>
    </row>
    <row r="466" ht="14.25">
      <c r="H466" s="5"/>
    </row>
    <row r="467" ht="14.25">
      <c r="H467" s="5"/>
    </row>
    <row r="468" ht="14.25">
      <c r="H468" s="5"/>
    </row>
    <row r="469" ht="14.25">
      <c r="H469" s="5"/>
    </row>
    <row r="470" ht="14.25">
      <c r="H470" s="5"/>
    </row>
    <row r="471" ht="14.25">
      <c r="H471" s="5"/>
    </row>
    <row r="472" ht="14.25">
      <c r="H472" s="5"/>
    </row>
    <row r="473" ht="14.25">
      <c r="H473" s="5"/>
    </row>
    <row r="474" ht="14.25">
      <c r="H474" s="5"/>
    </row>
    <row r="475" ht="14.25">
      <c r="H475" s="5"/>
    </row>
    <row r="476" ht="14.25">
      <c r="H476" s="5"/>
    </row>
    <row r="477" ht="14.25">
      <c r="H477" s="5"/>
    </row>
    <row r="478" ht="14.25">
      <c r="H478" s="5"/>
    </row>
    <row r="479" ht="14.25">
      <c r="H479" s="5"/>
    </row>
    <row r="480" ht="14.25">
      <c r="H480" s="5"/>
    </row>
    <row r="481" ht="14.25">
      <c r="H481" s="5"/>
    </row>
    <row r="482" ht="14.25">
      <c r="H482" s="5"/>
    </row>
    <row r="483" ht="14.25">
      <c r="H483" s="5"/>
    </row>
    <row r="484" ht="14.25">
      <c r="H484" s="5"/>
    </row>
    <row r="485" ht="14.25">
      <c r="H485" s="5"/>
    </row>
    <row r="486" ht="14.25">
      <c r="H486" s="5"/>
    </row>
    <row r="487" ht="14.25">
      <c r="H487" s="5"/>
    </row>
    <row r="488" ht="14.25">
      <c r="H488" s="5"/>
    </row>
    <row r="489" ht="14.25">
      <c r="H489" s="5"/>
    </row>
    <row r="490" ht="14.25">
      <c r="H490" s="5"/>
    </row>
    <row r="491" ht="14.25">
      <c r="H491" s="5"/>
    </row>
    <row r="492" ht="14.25">
      <c r="H492" s="5"/>
    </row>
    <row r="493" ht="14.25">
      <c r="H493" s="5"/>
    </row>
    <row r="494" ht="14.25">
      <c r="H494" s="5"/>
    </row>
    <row r="495" ht="14.25">
      <c r="H495" s="5"/>
    </row>
    <row r="496" ht="14.25">
      <c r="H496" s="5"/>
    </row>
    <row r="497" ht="14.25">
      <c r="H497" s="5"/>
    </row>
    <row r="498" ht="14.25">
      <c r="H498" s="5"/>
    </row>
    <row r="499" ht="14.25">
      <c r="H499" s="5"/>
    </row>
    <row r="500" ht="14.25">
      <c r="H500" s="5"/>
    </row>
    <row r="501" ht="14.25">
      <c r="H501" s="5"/>
    </row>
    <row r="502" ht="14.25">
      <c r="H502" s="5"/>
    </row>
    <row r="503" ht="14.25">
      <c r="H503" s="5"/>
    </row>
    <row r="504" ht="14.25">
      <c r="H504" s="5"/>
    </row>
    <row r="505" ht="14.25">
      <c r="H505" s="5"/>
    </row>
    <row r="506" ht="14.25">
      <c r="H506" s="5"/>
    </row>
    <row r="507" ht="14.25">
      <c r="H507" s="5"/>
    </row>
    <row r="508" ht="14.25">
      <c r="H508" s="5"/>
    </row>
    <row r="509" ht="14.25">
      <c r="H509" s="5"/>
    </row>
    <row r="510" ht="14.25">
      <c r="H510" s="5"/>
    </row>
    <row r="511" ht="14.25">
      <c r="H511" s="5"/>
    </row>
    <row r="512" ht="14.25">
      <c r="H512" s="5"/>
    </row>
    <row r="513" ht="14.25">
      <c r="H513" s="5"/>
    </row>
    <row r="514" ht="14.25">
      <c r="H514" s="5"/>
    </row>
    <row r="515" ht="14.25">
      <c r="H515" s="5"/>
    </row>
    <row r="516" ht="14.25">
      <c r="H516" s="5"/>
    </row>
    <row r="517" ht="14.25">
      <c r="H517" s="5"/>
    </row>
    <row r="518" ht="14.25">
      <c r="H518" s="5"/>
    </row>
    <row r="519" ht="14.25">
      <c r="H519" s="5"/>
    </row>
    <row r="520" ht="14.25">
      <c r="H520" s="5"/>
    </row>
    <row r="521" ht="14.25">
      <c r="H521" s="5"/>
    </row>
    <row r="522" ht="14.25">
      <c r="H522" s="5"/>
    </row>
    <row r="523" ht="14.25">
      <c r="H523" s="5"/>
    </row>
    <row r="524" ht="14.25">
      <c r="H524" s="5"/>
    </row>
    <row r="525" ht="14.25">
      <c r="H525" s="5"/>
    </row>
    <row r="526" ht="14.25">
      <c r="H526" s="5"/>
    </row>
    <row r="527" ht="14.25">
      <c r="H527" s="5"/>
    </row>
    <row r="528" ht="14.25">
      <c r="H528" s="5"/>
    </row>
    <row r="529" ht="14.25">
      <c r="H529" s="5"/>
    </row>
    <row r="530" ht="14.25">
      <c r="H530" s="5"/>
    </row>
    <row r="531" ht="14.25">
      <c r="H531" s="5"/>
    </row>
    <row r="532" ht="14.25">
      <c r="H532" s="5"/>
    </row>
    <row r="533" ht="14.25">
      <c r="H533" s="5"/>
    </row>
    <row r="534" ht="14.25">
      <c r="H534" s="5"/>
    </row>
    <row r="535" ht="14.25">
      <c r="H535" s="5"/>
    </row>
    <row r="536" ht="14.25">
      <c r="H536" s="5"/>
    </row>
    <row r="537" ht="14.25">
      <c r="H537" s="5"/>
    </row>
    <row r="538" ht="14.25">
      <c r="H538" s="5"/>
    </row>
    <row r="539" ht="14.25">
      <c r="H539" s="5"/>
    </row>
    <row r="540" ht="14.25">
      <c r="H540" s="5"/>
    </row>
    <row r="541" ht="14.25">
      <c r="H541" s="5"/>
    </row>
    <row r="542" ht="14.25">
      <c r="H542" s="5"/>
    </row>
    <row r="543" ht="14.25">
      <c r="H543" s="5"/>
    </row>
    <row r="544" ht="14.25">
      <c r="H544" s="5"/>
    </row>
    <row r="545" ht="14.25">
      <c r="H545" s="5"/>
    </row>
    <row r="546" ht="14.25">
      <c r="H546" s="5"/>
    </row>
    <row r="547" ht="14.25">
      <c r="H547" s="5"/>
    </row>
    <row r="548" ht="14.25">
      <c r="H548" s="5"/>
    </row>
    <row r="549" ht="14.25">
      <c r="H549" s="5"/>
    </row>
    <row r="550" ht="14.25">
      <c r="H550" s="5"/>
    </row>
    <row r="551" ht="14.25">
      <c r="H551" s="5"/>
    </row>
    <row r="552" ht="14.25">
      <c r="H552" s="5"/>
    </row>
    <row r="553" ht="14.25">
      <c r="H553" s="5"/>
    </row>
    <row r="554" ht="14.25">
      <c r="H554" s="5"/>
    </row>
    <row r="555" ht="14.25">
      <c r="H555" s="5"/>
    </row>
    <row r="556" ht="14.25">
      <c r="H556" s="5"/>
    </row>
    <row r="557" ht="14.25">
      <c r="H557" s="5"/>
    </row>
    <row r="558" ht="14.25">
      <c r="H558" s="5"/>
    </row>
    <row r="559" ht="14.25">
      <c r="H559" s="5"/>
    </row>
    <row r="560" ht="14.25">
      <c r="H560" s="5"/>
    </row>
    <row r="561" ht="14.25">
      <c r="H561" s="5"/>
    </row>
    <row r="562" ht="14.25">
      <c r="H562" s="5"/>
    </row>
    <row r="563" ht="14.25">
      <c r="H563" s="5"/>
    </row>
    <row r="564" ht="14.25">
      <c r="H564" s="5"/>
    </row>
    <row r="565" ht="14.25">
      <c r="H565" s="5"/>
    </row>
    <row r="566" ht="14.25">
      <c r="H566" s="5"/>
    </row>
    <row r="567" ht="14.25">
      <c r="H567" s="5"/>
    </row>
    <row r="568" ht="14.25">
      <c r="H568" s="5"/>
    </row>
    <row r="569" ht="14.25">
      <c r="H569" s="5"/>
    </row>
    <row r="570" ht="14.25">
      <c r="H570" s="5"/>
    </row>
    <row r="571" ht="14.25">
      <c r="H571" s="5"/>
    </row>
    <row r="572" ht="14.25">
      <c r="H572" s="5"/>
    </row>
    <row r="573" ht="14.25">
      <c r="H573" s="5"/>
    </row>
    <row r="574" ht="14.25">
      <c r="H574" s="5"/>
    </row>
    <row r="575" ht="14.25">
      <c r="H575" s="5"/>
    </row>
    <row r="576" ht="14.25">
      <c r="H576" s="5"/>
    </row>
    <row r="577" ht="14.25">
      <c r="H577" s="5"/>
    </row>
    <row r="578" ht="14.25">
      <c r="H578" s="5"/>
    </row>
    <row r="579" ht="14.25">
      <c r="H579" s="5"/>
    </row>
    <row r="580" ht="14.25">
      <c r="H580" s="5"/>
    </row>
    <row r="581" ht="14.25">
      <c r="H581" s="5"/>
    </row>
    <row r="582" ht="14.25">
      <c r="H582" s="5"/>
    </row>
    <row r="583" ht="14.25">
      <c r="H583" s="5"/>
    </row>
    <row r="584" ht="14.25">
      <c r="H584" s="5"/>
    </row>
    <row r="585" ht="14.25">
      <c r="H585" s="5"/>
    </row>
    <row r="586" ht="14.25">
      <c r="H586" s="5"/>
    </row>
    <row r="587" ht="14.25">
      <c r="H587" s="5"/>
    </row>
    <row r="588" ht="14.25">
      <c r="H588" s="5"/>
    </row>
    <row r="589" ht="14.25">
      <c r="H589" s="5"/>
    </row>
    <row r="590" ht="14.25">
      <c r="H590" s="5"/>
    </row>
    <row r="591" ht="14.25">
      <c r="H591" s="5"/>
    </row>
    <row r="592" ht="14.25">
      <c r="H592" s="5"/>
    </row>
    <row r="593" ht="14.25">
      <c r="H593" s="5"/>
    </row>
    <row r="594" ht="14.25">
      <c r="H594" s="5"/>
    </row>
    <row r="595" ht="14.25">
      <c r="H595" s="5"/>
    </row>
    <row r="596" ht="14.25">
      <c r="H596" s="5"/>
    </row>
    <row r="597" ht="14.25">
      <c r="H597" s="5"/>
    </row>
    <row r="598" ht="14.25">
      <c r="H598" s="5"/>
    </row>
    <row r="599" ht="14.25">
      <c r="H599" s="5"/>
    </row>
    <row r="600" ht="14.25">
      <c r="H600" s="5"/>
    </row>
    <row r="601" ht="14.25">
      <c r="H601" s="5"/>
    </row>
    <row r="602" ht="14.25">
      <c r="H602" s="5"/>
    </row>
    <row r="603" ht="14.25">
      <c r="H603" s="5"/>
    </row>
  </sheetData>
  <sheetProtection/>
  <mergeCells count="216">
    <mergeCell ref="C64:E64"/>
    <mergeCell ref="C66:E66"/>
    <mergeCell ref="J7:K7"/>
    <mergeCell ref="C34:E34"/>
    <mergeCell ref="C35:E35"/>
    <mergeCell ref="C36:E36"/>
    <mergeCell ref="C58:E58"/>
    <mergeCell ref="C30:E30"/>
    <mergeCell ref="C31:E31"/>
    <mergeCell ref="C32:E32"/>
    <mergeCell ref="C33:E33"/>
    <mergeCell ref="C23:E23"/>
    <mergeCell ref="C24:E24"/>
    <mergeCell ref="C37:E37"/>
    <mergeCell ref="C27:E27"/>
    <mergeCell ref="C28:E28"/>
    <mergeCell ref="C29:E29"/>
    <mergeCell ref="F10:G10"/>
    <mergeCell ref="C16:E16"/>
    <mergeCell ref="C25:E25"/>
    <mergeCell ref="C26:E26"/>
    <mergeCell ref="C19:E19"/>
    <mergeCell ref="C20:E20"/>
    <mergeCell ref="C21:E21"/>
    <mergeCell ref="C22:E22"/>
    <mergeCell ref="C14:E14"/>
    <mergeCell ref="C15:E15"/>
    <mergeCell ref="C17:E17"/>
    <mergeCell ref="C18:E18"/>
    <mergeCell ref="C10:E10"/>
    <mergeCell ref="C11:E11"/>
    <mergeCell ref="C12:E12"/>
    <mergeCell ref="C13:E13"/>
    <mergeCell ref="C44:E44"/>
    <mergeCell ref="C51:E51"/>
    <mergeCell ref="C45:E45"/>
    <mergeCell ref="C50:E50"/>
    <mergeCell ref="C47:E47"/>
    <mergeCell ref="C46:E46"/>
    <mergeCell ref="C48:E48"/>
    <mergeCell ref="C42:E42"/>
    <mergeCell ref="F42:G42"/>
    <mergeCell ref="C54:E54"/>
    <mergeCell ref="F50:G50"/>
    <mergeCell ref="F51:G51"/>
    <mergeCell ref="F54:G54"/>
    <mergeCell ref="C52:E52"/>
    <mergeCell ref="C53:E53"/>
    <mergeCell ref="F52:G52"/>
    <mergeCell ref="F53:G53"/>
    <mergeCell ref="C71:E71"/>
    <mergeCell ref="F71:G71"/>
    <mergeCell ref="N70:O70"/>
    <mergeCell ref="C67:E67"/>
    <mergeCell ref="F67:G67"/>
    <mergeCell ref="N67:O67"/>
    <mergeCell ref="C69:E69"/>
    <mergeCell ref="F69:G69"/>
    <mergeCell ref="N69:O69"/>
    <mergeCell ref="H67:I67"/>
    <mergeCell ref="C93:E93"/>
    <mergeCell ref="H95:I95"/>
    <mergeCell ref="F81:G81"/>
    <mergeCell ref="F88:G88"/>
    <mergeCell ref="C82:E82"/>
    <mergeCell ref="F82:G82"/>
    <mergeCell ref="C83:E83"/>
    <mergeCell ref="F83:G83"/>
    <mergeCell ref="C84:E84"/>
    <mergeCell ref="F85:G85"/>
    <mergeCell ref="H6:I6"/>
    <mergeCell ref="J6:K6"/>
    <mergeCell ref="H55:I55"/>
    <mergeCell ref="H56:I56"/>
    <mergeCell ref="H9:I9"/>
    <mergeCell ref="H38:I38"/>
    <mergeCell ref="H39:I39"/>
    <mergeCell ref="H41:I41"/>
    <mergeCell ref="L7:M7"/>
    <mergeCell ref="J8:K8"/>
    <mergeCell ref="L8:M8"/>
    <mergeCell ref="L65:M65"/>
    <mergeCell ref="N8:O8"/>
    <mergeCell ref="L55:M55"/>
    <mergeCell ref="N38:O38"/>
    <mergeCell ref="N9:O9"/>
    <mergeCell ref="N55:O55"/>
    <mergeCell ref="N56:O56"/>
    <mergeCell ref="N65:O65"/>
    <mergeCell ref="J65:K65"/>
    <mergeCell ref="L56:M56"/>
    <mergeCell ref="C8:E8"/>
    <mergeCell ref="F8:G8"/>
    <mergeCell ref="H8:I8"/>
    <mergeCell ref="C55:E55"/>
    <mergeCell ref="F55:G55"/>
    <mergeCell ref="C38:E38"/>
    <mergeCell ref="F38:G38"/>
    <mergeCell ref="F41:G41"/>
    <mergeCell ref="C40:E40"/>
    <mergeCell ref="F48:G48"/>
    <mergeCell ref="H65:I65"/>
    <mergeCell ref="F84:G84"/>
    <mergeCell ref="C9:E9"/>
    <mergeCell ref="F9:G9"/>
    <mergeCell ref="C65:E65"/>
    <mergeCell ref="F65:G65"/>
    <mergeCell ref="F56:G56"/>
    <mergeCell ref="C39:E39"/>
    <mergeCell ref="C41:E41"/>
    <mergeCell ref="F39:G39"/>
    <mergeCell ref="F70:G70"/>
    <mergeCell ref="L67:M67"/>
    <mergeCell ref="N68:O68"/>
    <mergeCell ref="C68:E68"/>
    <mergeCell ref="F68:G68"/>
    <mergeCell ref="H70:I70"/>
    <mergeCell ref="H69:I69"/>
    <mergeCell ref="J67:K67"/>
    <mergeCell ref="N72:O72"/>
    <mergeCell ref="N74:O74"/>
    <mergeCell ref="C80:E80"/>
    <mergeCell ref="F72:G72"/>
    <mergeCell ref="F80:G80"/>
    <mergeCell ref="F73:G73"/>
    <mergeCell ref="C74:E74"/>
    <mergeCell ref="F74:G74"/>
    <mergeCell ref="C76:E76"/>
    <mergeCell ref="C73:E73"/>
    <mergeCell ref="C113:D113"/>
    <mergeCell ref="C95:E95"/>
    <mergeCell ref="N73:O73"/>
    <mergeCell ref="C97:D97"/>
    <mergeCell ref="C107:D107"/>
    <mergeCell ref="C85:E85"/>
    <mergeCell ref="N95:O95"/>
    <mergeCell ref="N94:O94"/>
    <mergeCell ref="C90:E90"/>
    <mergeCell ref="C91:E91"/>
    <mergeCell ref="F115:G115"/>
    <mergeCell ref="N81:O81"/>
    <mergeCell ref="N82:O82"/>
    <mergeCell ref="N83:O83"/>
    <mergeCell ref="F113:G113"/>
    <mergeCell ref="F97:G97"/>
    <mergeCell ref="F107:G107"/>
    <mergeCell ref="F96:G96"/>
    <mergeCell ref="F90:G90"/>
    <mergeCell ref="N90:O90"/>
    <mergeCell ref="N84:O84"/>
    <mergeCell ref="N85:O85"/>
    <mergeCell ref="N115:O115"/>
    <mergeCell ref="N88:O88"/>
    <mergeCell ref="N91:O91"/>
    <mergeCell ref="N92:O92"/>
    <mergeCell ref="N97:O97"/>
    <mergeCell ref="N107:O107"/>
    <mergeCell ref="F118:G118"/>
    <mergeCell ref="F120:G120"/>
    <mergeCell ref="N113:O113"/>
    <mergeCell ref="N114:O114"/>
    <mergeCell ref="N118:O118"/>
    <mergeCell ref="N120:O120"/>
    <mergeCell ref="F116:G116"/>
    <mergeCell ref="F117:G117"/>
    <mergeCell ref="N116:O116"/>
    <mergeCell ref="N117:O117"/>
    <mergeCell ref="N76:O76"/>
    <mergeCell ref="C78:E78"/>
    <mergeCell ref="F78:G78"/>
    <mergeCell ref="N78:O78"/>
    <mergeCell ref="C77:E77"/>
    <mergeCell ref="F77:G77"/>
    <mergeCell ref="N79:O79"/>
    <mergeCell ref="N123:O123"/>
    <mergeCell ref="F119:G119"/>
    <mergeCell ref="N119:O119"/>
    <mergeCell ref="F94:G94"/>
    <mergeCell ref="F91:G91"/>
    <mergeCell ref="F92:G92"/>
    <mergeCell ref="F95:G95"/>
    <mergeCell ref="F114:G114"/>
    <mergeCell ref="N80:O80"/>
    <mergeCell ref="C121:E121"/>
    <mergeCell ref="C122:E122"/>
    <mergeCell ref="C123:E123"/>
    <mergeCell ref="C114:D114"/>
    <mergeCell ref="C116:D116"/>
    <mergeCell ref="C117:D117"/>
    <mergeCell ref="C120:D120"/>
    <mergeCell ref="C118:D118"/>
    <mergeCell ref="C115:E115"/>
    <mergeCell ref="H57:I57"/>
    <mergeCell ref="L57:M57"/>
    <mergeCell ref="C63:E63"/>
    <mergeCell ref="F57:G57"/>
    <mergeCell ref="C57:E57"/>
    <mergeCell ref="F63:G63"/>
    <mergeCell ref="C61:E61"/>
    <mergeCell ref="F61:G61"/>
    <mergeCell ref="C59:E59"/>
    <mergeCell ref="C60:E60"/>
    <mergeCell ref="C56:E56"/>
    <mergeCell ref="C79:E79"/>
    <mergeCell ref="F79:G79"/>
    <mergeCell ref="C94:E94"/>
    <mergeCell ref="C92:E92"/>
    <mergeCell ref="F76:G76"/>
    <mergeCell ref="C81:E81"/>
    <mergeCell ref="C88:E88"/>
    <mergeCell ref="C72:E72"/>
    <mergeCell ref="C70:E70"/>
    <mergeCell ref="C86:E86"/>
    <mergeCell ref="F86:G86"/>
    <mergeCell ref="C89:E89"/>
    <mergeCell ref="C87:E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Q563"/>
  <sheetViews>
    <sheetView tabSelected="1" workbookViewId="0" topLeftCell="A50">
      <selection activeCell="A2" sqref="A2:G78"/>
    </sheetView>
  </sheetViews>
  <sheetFormatPr defaultColWidth="9.140625" defaultRowHeight="15"/>
  <cols>
    <col min="1" max="1" width="3.57421875" style="0" customWidth="1"/>
    <col min="2" max="2" width="3.7109375" style="0" customWidth="1"/>
    <col min="5" max="5" width="31.57421875" style="0" customWidth="1"/>
    <col min="6" max="6" width="8.00390625" style="0" customWidth="1"/>
    <col min="7" max="7" width="14.57421875" style="0" customWidth="1"/>
    <col min="15" max="15" width="11.7109375" style="0" customWidth="1"/>
  </cols>
  <sheetData>
    <row r="4" ht="14.25">
      <c r="E4" t="s">
        <v>228</v>
      </c>
    </row>
    <row r="5" spans="2:15" ht="14.25">
      <c r="B5" s="54"/>
      <c r="C5" s="54"/>
      <c r="D5" s="54"/>
      <c r="E5" s="54"/>
      <c r="F5" s="54"/>
      <c r="G5" s="54"/>
      <c r="H5" s="54"/>
      <c r="I5" s="54"/>
      <c r="J5" s="47"/>
      <c r="K5" s="47"/>
      <c r="L5" s="47"/>
      <c r="M5" s="47"/>
      <c r="N5" s="47"/>
      <c r="O5" s="47"/>
    </row>
    <row r="6" spans="2:15" ht="14.25">
      <c r="B6" s="51"/>
      <c r="C6" s="52"/>
      <c r="D6" s="5"/>
      <c r="E6" s="53"/>
      <c r="F6" s="5"/>
      <c r="G6" s="55"/>
      <c r="H6" s="118"/>
      <c r="I6" s="105"/>
      <c r="J6" s="118" t="s">
        <v>157</v>
      </c>
      <c r="K6" s="105"/>
      <c r="L6" s="5"/>
      <c r="M6" s="49"/>
      <c r="N6" s="5"/>
      <c r="O6" s="47"/>
    </row>
    <row r="7" spans="2:15" ht="15">
      <c r="B7" s="21"/>
      <c r="C7" s="32" t="s">
        <v>139</v>
      </c>
      <c r="D7" s="10"/>
      <c r="E7" s="11"/>
      <c r="F7" s="10"/>
      <c r="G7" s="44"/>
      <c r="H7" s="9" t="s">
        <v>137</v>
      </c>
      <c r="I7" s="11"/>
      <c r="J7" s="118" t="s">
        <v>158</v>
      </c>
      <c r="K7" s="120"/>
      <c r="L7" s="139"/>
      <c r="M7" s="113"/>
      <c r="N7" s="47"/>
      <c r="O7" s="47"/>
    </row>
    <row r="8" spans="2:15" ht="15">
      <c r="B8" s="22"/>
      <c r="C8" s="118" t="s">
        <v>0</v>
      </c>
      <c r="D8" s="104"/>
      <c r="E8" s="105"/>
      <c r="F8" s="101" t="s">
        <v>223</v>
      </c>
      <c r="G8" s="106"/>
      <c r="H8" s="128"/>
      <c r="I8" s="141"/>
      <c r="J8" s="118"/>
      <c r="K8" s="105"/>
      <c r="L8" s="109"/>
      <c r="M8" s="109"/>
      <c r="N8" s="109"/>
      <c r="O8" s="109"/>
    </row>
    <row r="9" spans="2:15" ht="15">
      <c r="B9" s="17"/>
      <c r="C9" s="118" t="s">
        <v>103</v>
      </c>
      <c r="D9" s="104"/>
      <c r="E9" s="105"/>
      <c r="F9" s="147" t="s">
        <v>224</v>
      </c>
      <c r="G9" s="148"/>
      <c r="H9" s="128"/>
      <c r="I9" s="141"/>
      <c r="J9" s="27"/>
      <c r="K9" s="38"/>
      <c r="L9" s="50"/>
      <c r="M9" s="50"/>
      <c r="N9" s="109"/>
      <c r="O9" s="109"/>
    </row>
    <row r="10" spans="2:15" ht="15">
      <c r="B10" s="17"/>
      <c r="C10" s="118" t="s">
        <v>104</v>
      </c>
      <c r="D10" s="104"/>
      <c r="E10" s="105"/>
      <c r="F10" s="147" t="s">
        <v>225</v>
      </c>
      <c r="G10" s="148"/>
      <c r="H10" s="29"/>
      <c r="I10" s="28"/>
      <c r="J10" s="27"/>
      <c r="K10" s="38"/>
      <c r="L10" s="50"/>
      <c r="M10" s="50"/>
      <c r="N10" s="50"/>
      <c r="O10" s="48"/>
    </row>
    <row r="11" spans="2:15" ht="15">
      <c r="B11" s="17"/>
      <c r="C11" s="118" t="s">
        <v>105</v>
      </c>
      <c r="D11" s="104"/>
      <c r="E11" s="105"/>
      <c r="F11" s="34"/>
      <c r="G11" s="57">
        <v>659037.74</v>
      </c>
      <c r="H11" s="29"/>
      <c r="I11" s="28"/>
      <c r="J11" s="27"/>
      <c r="K11" s="38"/>
      <c r="L11" s="50"/>
      <c r="M11" s="50"/>
      <c r="N11" s="50"/>
      <c r="O11" s="48"/>
    </row>
    <row r="12" spans="2:15" ht="15">
      <c r="B12" s="17"/>
      <c r="C12" s="101" t="s">
        <v>108</v>
      </c>
      <c r="D12" s="106"/>
      <c r="E12" s="107"/>
      <c r="F12" s="14"/>
      <c r="G12" s="58">
        <v>16800</v>
      </c>
      <c r="H12" s="29"/>
      <c r="I12" s="28"/>
      <c r="J12" s="27"/>
      <c r="K12" s="38"/>
      <c r="L12" s="50"/>
      <c r="M12" s="50"/>
      <c r="N12" s="50"/>
      <c r="O12" s="48"/>
    </row>
    <row r="13" spans="2:15" ht="15">
      <c r="B13" s="17"/>
      <c r="C13" s="101" t="s">
        <v>107</v>
      </c>
      <c r="D13" s="106"/>
      <c r="E13" s="107"/>
      <c r="F13" s="87" t="s">
        <v>109</v>
      </c>
      <c r="G13" s="88"/>
      <c r="H13" s="29"/>
      <c r="I13" s="28"/>
      <c r="J13" s="27"/>
      <c r="K13" s="38"/>
      <c r="L13" s="50"/>
      <c r="M13" s="50"/>
      <c r="N13" s="50"/>
      <c r="O13" s="48"/>
    </row>
    <row r="14" spans="2:15" ht="14.25">
      <c r="B14" s="17"/>
      <c r="C14" s="118" t="s">
        <v>110</v>
      </c>
      <c r="D14" s="104"/>
      <c r="E14" s="105"/>
      <c r="F14" s="14"/>
      <c r="G14" s="46"/>
      <c r="H14" s="29"/>
      <c r="I14" s="28"/>
      <c r="J14" s="27"/>
      <c r="K14" s="38"/>
      <c r="L14" s="50"/>
      <c r="M14" s="50"/>
      <c r="N14" s="50"/>
      <c r="O14" s="48"/>
    </row>
    <row r="15" spans="2:15" ht="14.25">
      <c r="B15" s="17"/>
      <c r="C15" s="118" t="s">
        <v>111</v>
      </c>
      <c r="D15" s="104"/>
      <c r="E15" s="105"/>
      <c r="F15" s="14"/>
      <c r="G15" s="46"/>
      <c r="H15" s="29"/>
      <c r="I15" s="28"/>
      <c r="J15" s="27"/>
      <c r="K15" s="38"/>
      <c r="L15" s="50"/>
      <c r="M15" s="50"/>
      <c r="N15" s="50"/>
      <c r="O15" s="48"/>
    </row>
    <row r="16" spans="2:15" ht="14.25">
      <c r="B16" s="17"/>
      <c r="C16" s="118" t="s">
        <v>113</v>
      </c>
      <c r="D16" s="104"/>
      <c r="E16" s="105"/>
      <c r="F16" s="14"/>
      <c r="G16" s="46"/>
      <c r="H16" s="29"/>
      <c r="I16" s="28"/>
      <c r="J16" s="27"/>
      <c r="K16" s="38"/>
      <c r="L16" s="50"/>
      <c r="M16" s="50"/>
      <c r="N16" s="50"/>
      <c r="O16" s="48"/>
    </row>
    <row r="17" spans="2:15" ht="14.25">
      <c r="B17" s="17"/>
      <c r="C17" s="118" t="s">
        <v>112</v>
      </c>
      <c r="D17" s="104"/>
      <c r="E17" s="105"/>
      <c r="F17" s="14"/>
      <c r="G17" s="46"/>
      <c r="H17" s="29"/>
      <c r="I17" s="28"/>
      <c r="J17" s="27"/>
      <c r="K17" s="38"/>
      <c r="L17" s="50"/>
      <c r="M17" s="50"/>
      <c r="N17" s="50"/>
      <c r="O17" s="48"/>
    </row>
    <row r="18" spans="2:15" ht="14.25">
      <c r="B18" s="17"/>
      <c r="C18" s="118" t="s">
        <v>114</v>
      </c>
      <c r="D18" s="104"/>
      <c r="E18" s="105"/>
      <c r="F18" s="14"/>
      <c r="G18" s="46"/>
      <c r="H18" s="29"/>
      <c r="I18" s="28"/>
      <c r="J18" s="67"/>
      <c r="K18" s="38"/>
      <c r="L18" s="50"/>
      <c r="M18" s="50"/>
      <c r="N18" s="50"/>
      <c r="O18" s="48"/>
    </row>
    <row r="19" spans="2:15" ht="14.25">
      <c r="B19" s="17"/>
      <c r="C19" s="118" t="s">
        <v>115</v>
      </c>
      <c r="D19" s="104"/>
      <c r="E19" s="105"/>
      <c r="F19" s="14"/>
      <c r="G19" s="46"/>
      <c r="H19" s="29"/>
      <c r="I19" s="28"/>
      <c r="J19" s="67"/>
      <c r="K19" s="68"/>
      <c r="L19" s="50"/>
      <c r="M19" s="50"/>
      <c r="N19" s="50"/>
      <c r="O19" s="48"/>
    </row>
    <row r="20" spans="2:15" ht="14.25">
      <c r="B20" s="17"/>
      <c r="C20" s="118" t="s">
        <v>116</v>
      </c>
      <c r="D20" s="104"/>
      <c r="E20" s="105"/>
      <c r="F20" s="14"/>
      <c r="G20" s="46"/>
      <c r="H20" s="29"/>
      <c r="I20" s="28"/>
      <c r="J20" s="67"/>
      <c r="K20" s="68"/>
      <c r="L20" s="50"/>
      <c r="M20" s="50"/>
      <c r="N20" s="50"/>
      <c r="O20" s="48"/>
    </row>
    <row r="21" spans="2:15" ht="14.25">
      <c r="B21" s="17"/>
      <c r="C21" s="118" t="s">
        <v>117</v>
      </c>
      <c r="D21" s="104"/>
      <c r="E21" s="105"/>
      <c r="F21" s="14"/>
      <c r="G21" s="46"/>
      <c r="H21" s="29"/>
      <c r="I21" s="28"/>
      <c r="J21" s="67"/>
      <c r="K21" s="68"/>
      <c r="L21" s="50"/>
      <c r="M21" s="50"/>
      <c r="N21" s="50"/>
      <c r="O21" s="48"/>
    </row>
    <row r="22" spans="2:15" ht="14.25">
      <c r="B22" s="17"/>
      <c r="C22" s="118" t="s">
        <v>118</v>
      </c>
      <c r="D22" s="104"/>
      <c r="E22" s="105"/>
      <c r="F22" s="14"/>
      <c r="G22" s="46"/>
      <c r="H22" s="29"/>
      <c r="I22" s="28"/>
      <c r="J22" s="67"/>
      <c r="K22" s="68"/>
      <c r="L22" s="50"/>
      <c r="M22" s="50"/>
      <c r="N22" s="50"/>
      <c r="O22" s="48"/>
    </row>
    <row r="23" spans="2:15" ht="14.25">
      <c r="B23" s="17"/>
      <c r="C23" s="118" t="s">
        <v>119</v>
      </c>
      <c r="D23" s="104"/>
      <c r="E23" s="105"/>
      <c r="F23" s="14"/>
      <c r="G23" s="46"/>
      <c r="H23" s="29"/>
      <c r="I23" s="28"/>
      <c r="J23" s="67"/>
      <c r="K23" s="68"/>
      <c r="L23" s="81"/>
      <c r="M23" s="50"/>
      <c r="N23" s="50"/>
      <c r="O23" s="48"/>
    </row>
    <row r="24" spans="2:15" ht="14.25">
      <c r="B24" s="17"/>
      <c r="C24" s="118" t="s">
        <v>120</v>
      </c>
      <c r="D24" s="104"/>
      <c r="E24" s="105"/>
      <c r="F24" s="14"/>
      <c r="G24" s="46"/>
      <c r="H24" s="29"/>
      <c r="I24" s="28"/>
      <c r="J24" s="67"/>
      <c r="K24" s="68"/>
      <c r="L24" s="50"/>
      <c r="M24" s="50"/>
      <c r="N24" s="50"/>
      <c r="O24" s="48"/>
    </row>
    <row r="25" spans="2:15" ht="14.25">
      <c r="B25" s="17"/>
      <c r="C25" s="118" t="s">
        <v>121</v>
      </c>
      <c r="D25" s="104"/>
      <c r="E25" s="105"/>
      <c r="F25" s="14"/>
      <c r="G25" s="46"/>
      <c r="H25" s="29"/>
      <c r="I25" s="69"/>
      <c r="J25" s="48"/>
      <c r="K25" s="63"/>
      <c r="L25" s="50"/>
      <c r="M25" s="50"/>
      <c r="N25" s="50"/>
      <c r="O25" s="48"/>
    </row>
    <row r="26" spans="2:15" ht="14.25">
      <c r="B26" s="17"/>
      <c r="C26" s="118" t="s">
        <v>122</v>
      </c>
      <c r="D26" s="104"/>
      <c r="E26" s="105"/>
      <c r="F26" s="14"/>
      <c r="G26" s="46"/>
      <c r="H26" s="29"/>
      <c r="I26" s="71"/>
      <c r="J26" s="37"/>
      <c r="K26" s="38"/>
      <c r="L26" s="50"/>
      <c r="M26" s="50"/>
      <c r="N26" s="50"/>
      <c r="O26" s="48"/>
    </row>
    <row r="27" spans="2:15" ht="14.25">
      <c r="B27" s="17"/>
      <c r="C27" s="118" t="s">
        <v>123</v>
      </c>
      <c r="D27" s="104"/>
      <c r="E27" s="105"/>
      <c r="F27" s="14"/>
      <c r="G27" s="46"/>
      <c r="H27" s="29"/>
      <c r="I27" s="28"/>
      <c r="J27" s="37"/>
      <c r="K27" s="38"/>
      <c r="L27" s="50"/>
      <c r="M27" s="50"/>
      <c r="N27" s="50"/>
      <c r="O27" s="48"/>
    </row>
    <row r="28" spans="2:15" ht="15">
      <c r="B28" s="17"/>
      <c r="C28" s="101" t="s">
        <v>132</v>
      </c>
      <c r="D28" s="106"/>
      <c r="E28" s="107"/>
      <c r="F28" s="14"/>
      <c r="G28" s="57">
        <v>109413.35</v>
      </c>
      <c r="H28" s="29"/>
      <c r="I28" s="28"/>
      <c r="J28" s="37"/>
      <c r="K28" s="38"/>
      <c r="L28" s="50"/>
      <c r="M28" s="50"/>
      <c r="N28" s="50"/>
      <c r="O28" s="48"/>
    </row>
    <row r="29" spans="2:15" ht="14.25">
      <c r="B29" s="17"/>
      <c r="C29" s="118" t="s">
        <v>7</v>
      </c>
      <c r="D29" s="104"/>
      <c r="E29" s="105"/>
      <c r="F29" s="118" t="s">
        <v>215</v>
      </c>
      <c r="G29" s="104"/>
      <c r="H29" s="128"/>
      <c r="I29" s="142"/>
      <c r="J29" s="48"/>
      <c r="K29" s="63"/>
      <c r="L29" s="50"/>
      <c r="M29" s="50"/>
      <c r="N29" s="109"/>
      <c r="O29" s="109"/>
    </row>
    <row r="30" spans="2:15" ht="14.25">
      <c r="B30" s="17"/>
      <c r="C30" s="118" t="s">
        <v>136</v>
      </c>
      <c r="D30" s="104"/>
      <c r="E30" s="105"/>
      <c r="F30" s="118" t="s">
        <v>96</v>
      </c>
      <c r="G30" s="104"/>
      <c r="H30" s="128"/>
      <c r="I30" s="141"/>
      <c r="J30" s="27"/>
      <c r="K30" s="38"/>
      <c r="L30" s="50"/>
      <c r="M30" s="50"/>
      <c r="N30" s="50"/>
      <c r="O30" s="50"/>
    </row>
    <row r="31" spans="2:15" ht="14.25">
      <c r="B31" s="17"/>
      <c r="C31" s="118" t="s">
        <v>135</v>
      </c>
      <c r="D31" s="104"/>
      <c r="E31" s="105"/>
      <c r="F31" s="27" t="s">
        <v>213</v>
      </c>
      <c r="G31" s="33"/>
      <c r="H31" s="29"/>
      <c r="I31" s="28"/>
      <c r="J31" s="48"/>
      <c r="K31" s="63"/>
      <c r="L31" s="50"/>
      <c r="M31" s="50"/>
      <c r="N31" s="50"/>
      <c r="O31" s="50"/>
    </row>
    <row r="32" spans="2:15" ht="15">
      <c r="B32" s="17"/>
      <c r="C32" s="101" t="s">
        <v>138</v>
      </c>
      <c r="D32" s="106"/>
      <c r="E32" s="107"/>
      <c r="F32" s="110">
        <v>6250</v>
      </c>
      <c r="G32" s="111"/>
      <c r="H32" s="128"/>
      <c r="I32" s="141"/>
      <c r="J32" s="27"/>
      <c r="K32" s="38"/>
      <c r="L32" s="50"/>
      <c r="M32" s="50"/>
      <c r="N32" s="50"/>
      <c r="O32" s="50"/>
    </row>
    <row r="33" spans="2:15" ht="14.25">
      <c r="B33" s="17"/>
      <c r="C33" s="118" t="s">
        <v>85</v>
      </c>
      <c r="D33" s="104"/>
      <c r="E33" s="105"/>
      <c r="F33" s="118" t="s">
        <v>149</v>
      </c>
      <c r="G33" s="104"/>
      <c r="H33" s="29"/>
      <c r="I33" s="28"/>
      <c r="J33" s="27"/>
      <c r="K33" s="38"/>
      <c r="L33" s="50"/>
      <c r="M33" s="50"/>
      <c r="N33" s="50"/>
      <c r="O33" s="50"/>
    </row>
    <row r="34" spans="2:15" ht="15">
      <c r="B34" s="17"/>
      <c r="C34" s="101" t="s">
        <v>140</v>
      </c>
      <c r="D34" s="106"/>
      <c r="E34" s="107"/>
      <c r="F34" s="35"/>
      <c r="G34" s="60">
        <v>151380</v>
      </c>
      <c r="H34" s="29"/>
      <c r="I34" s="28"/>
      <c r="J34" s="27"/>
      <c r="K34" s="38"/>
      <c r="L34" s="50"/>
      <c r="M34" s="50"/>
      <c r="N34" s="50"/>
      <c r="O34" s="50"/>
    </row>
    <row r="35" spans="2:15" ht="14.25">
      <c r="B35" s="17"/>
      <c r="C35" s="118" t="s">
        <v>91</v>
      </c>
      <c r="D35" s="104"/>
      <c r="E35" s="105"/>
      <c r="F35" s="27"/>
      <c r="G35" s="59">
        <v>151380</v>
      </c>
      <c r="H35" s="29" t="s">
        <v>141</v>
      </c>
      <c r="I35" s="28"/>
      <c r="J35" s="27"/>
      <c r="K35" s="38"/>
      <c r="L35" s="50"/>
      <c r="M35" s="50"/>
      <c r="N35" s="50"/>
      <c r="O35" s="50"/>
    </row>
    <row r="36" spans="2:15" ht="15">
      <c r="B36" s="17"/>
      <c r="C36" s="101" t="s">
        <v>146</v>
      </c>
      <c r="D36" s="106"/>
      <c r="E36" s="107"/>
      <c r="F36" s="110">
        <v>139886</v>
      </c>
      <c r="G36" s="111"/>
      <c r="H36" s="29"/>
      <c r="I36" s="28"/>
      <c r="J36" s="48"/>
      <c r="K36" s="63"/>
      <c r="L36" s="50"/>
      <c r="M36" s="50"/>
      <c r="N36" s="50"/>
      <c r="O36" s="50"/>
    </row>
    <row r="37" spans="2:15" ht="14.25">
      <c r="B37" s="17"/>
      <c r="C37" s="118" t="s">
        <v>69</v>
      </c>
      <c r="D37" s="104"/>
      <c r="E37" s="105"/>
      <c r="F37" s="128">
        <v>87400</v>
      </c>
      <c r="G37" s="112"/>
      <c r="H37" s="29" t="s">
        <v>141</v>
      </c>
      <c r="I37" s="28"/>
      <c r="J37" s="27"/>
      <c r="K37" s="38"/>
      <c r="L37" s="50"/>
      <c r="M37" s="50"/>
      <c r="N37" s="50"/>
      <c r="O37" s="50"/>
    </row>
    <row r="38" spans="2:15" ht="14.25">
      <c r="B38" s="17"/>
      <c r="C38" s="118" t="s">
        <v>102</v>
      </c>
      <c r="D38" s="104"/>
      <c r="E38" s="105"/>
      <c r="F38" s="118" t="s">
        <v>221</v>
      </c>
      <c r="G38" s="104"/>
      <c r="H38" s="29"/>
      <c r="I38" s="28"/>
      <c r="J38" s="27"/>
      <c r="K38" s="38"/>
      <c r="L38" s="50"/>
      <c r="M38" s="50"/>
      <c r="N38" s="50"/>
      <c r="O38" s="50"/>
    </row>
    <row r="39" spans="2:15" ht="18">
      <c r="B39" s="17"/>
      <c r="C39" s="135" t="s">
        <v>6</v>
      </c>
      <c r="D39" s="144"/>
      <c r="E39" s="136"/>
      <c r="F39" s="137"/>
      <c r="G39" s="138"/>
      <c r="H39" s="29"/>
      <c r="I39" s="28"/>
      <c r="J39" s="27"/>
      <c r="K39" s="38"/>
      <c r="L39" s="50"/>
      <c r="M39" s="50"/>
      <c r="N39" s="50"/>
      <c r="O39" s="50"/>
    </row>
    <row r="40" spans="2:15" ht="15">
      <c r="B40" s="17"/>
      <c r="C40" s="101" t="s">
        <v>87</v>
      </c>
      <c r="D40" s="106"/>
      <c r="E40" s="107"/>
      <c r="F40" s="101">
        <v>3153145.05</v>
      </c>
      <c r="G40" s="106"/>
      <c r="H40" s="128"/>
      <c r="I40" s="141"/>
      <c r="J40" s="66"/>
      <c r="K40" s="74"/>
      <c r="L40" s="109"/>
      <c r="M40" s="109"/>
      <c r="N40" s="109"/>
      <c r="O40" s="109"/>
    </row>
    <row r="41" spans="2:15" ht="15">
      <c r="B41" s="17"/>
      <c r="C41" s="118" t="s">
        <v>1</v>
      </c>
      <c r="D41" s="104"/>
      <c r="E41" s="105"/>
      <c r="F41" s="101" t="s">
        <v>226</v>
      </c>
      <c r="G41" s="106"/>
      <c r="H41" s="128"/>
      <c r="I41" s="141"/>
      <c r="J41" s="66"/>
      <c r="K41" s="74"/>
      <c r="L41" s="109"/>
      <c r="M41" s="109"/>
      <c r="N41" s="109"/>
      <c r="O41" s="109"/>
    </row>
    <row r="42" spans="2:15" ht="15">
      <c r="B42" s="17"/>
      <c r="C42" s="118" t="s">
        <v>210</v>
      </c>
      <c r="D42" s="104"/>
      <c r="E42" s="105"/>
      <c r="F42" s="145" t="s">
        <v>211</v>
      </c>
      <c r="G42" s="151"/>
      <c r="H42" s="128"/>
      <c r="I42" s="108"/>
      <c r="J42" s="47"/>
      <c r="K42" s="72"/>
      <c r="L42" s="109"/>
      <c r="M42" s="109"/>
      <c r="N42" s="50"/>
      <c r="O42" s="50"/>
    </row>
    <row r="43" spans="2:15" ht="15">
      <c r="B43" s="17"/>
      <c r="C43" s="118" t="s">
        <v>147</v>
      </c>
      <c r="D43" s="119"/>
      <c r="E43" s="120"/>
      <c r="F43" s="145" t="s">
        <v>227</v>
      </c>
      <c r="G43" s="146"/>
      <c r="H43" s="29"/>
      <c r="I43" s="36"/>
      <c r="J43" s="75"/>
      <c r="K43" s="74"/>
      <c r="L43" s="50"/>
      <c r="M43" s="50"/>
      <c r="N43" s="50"/>
      <c r="O43" s="50"/>
    </row>
    <row r="44" spans="2:15" ht="15">
      <c r="B44" s="17"/>
      <c r="C44" s="118" t="s">
        <v>105</v>
      </c>
      <c r="D44" s="104"/>
      <c r="E44" s="105"/>
      <c r="F44" s="93"/>
      <c r="G44" s="94">
        <v>401954.26</v>
      </c>
      <c r="H44" s="29"/>
      <c r="I44" s="36"/>
      <c r="J44" s="75"/>
      <c r="K44" s="74"/>
      <c r="L44" s="50"/>
      <c r="M44" s="50"/>
      <c r="N44" s="50"/>
      <c r="O44" s="50"/>
    </row>
    <row r="45" spans="2:15" ht="15">
      <c r="B45" s="17"/>
      <c r="C45" s="118" t="s">
        <v>212</v>
      </c>
      <c r="D45" s="104"/>
      <c r="E45" s="105"/>
      <c r="F45" s="61"/>
      <c r="G45" s="62">
        <v>90514</v>
      </c>
      <c r="H45" s="29"/>
      <c r="I45" s="36"/>
      <c r="J45" s="66"/>
      <c r="K45" s="74"/>
      <c r="L45" s="50"/>
      <c r="M45" s="50"/>
      <c r="N45" s="50"/>
      <c r="O45" s="50"/>
    </row>
    <row r="46" spans="2:15" ht="15">
      <c r="B46" s="17"/>
      <c r="C46" s="35" t="s">
        <v>150</v>
      </c>
      <c r="D46" s="43"/>
      <c r="E46" s="38"/>
      <c r="F46" s="29"/>
      <c r="G46" s="62">
        <v>6000</v>
      </c>
      <c r="H46" s="18"/>
      <c r="I46" s="19"/>
      <c r="J46" s="64"/>
      <c r="K46" s="65"/>
      <c r="L46" s="50"/>
      <c r="M46" s="50"/>
      <c r="N46" s="50"/>
      <c r="O46" s="50"/>
    </row>
    <row r="47" spans="2:15" ht="14.25">
      <c r="B47" s="17"/>
      <c r="C47" s="118" t="s">
        <v>65</v>
      </c>
      <c r="D47" s="104"/>
      <c r="E47" s="105"/>
      <c r="F47" s="118" t="s">
        <v>90</v>
      </c>
      <c r="G47" s="104"/>
      <c r="H47" s="18"/>
      <c r="I47" s="19"/>
      <c r="J47" s="64"/>
      <c r="K47" s="65"/>
      <c r="L47" s="50"/>
      <c r="M47" s="50"/>
      <c r="N47" s="50"/>
      <c r="O47" s="50"/>
    </row>
    <row r="48" spans="2:17" ht="15">
      <c r="B48" s="17"/>
      <c r="C48" s="101" t="s">
        <v>132</v>
      </c>
      <c r="D48" s="106"/>
      <c r="E48" s="107"/>
      <c r="F48" s="29"/>
      <c r="G48" s="62">
        <v>53413.35</v>
      </c>
      <c r="H48" s="29"/>
      <c r="I48" s="41"/>
      <c r="J48" s="73"/>
      <c r="K48" s="63"/>
      <c r="L48" s="48"/>
      <c r="M48" s="48"/>
      <c r="N48" s="50"/>
      <c r="O48" s="50"/>
      <c r="Q48" s="5"/>
    </row>
    <row r="49" spans="2:17" ht="14.25">
      <c r="B49" s="17"/>
      <c r="C49" s="118" t="s">
        <v>83</v>
      </c>
      <c r="D49" s="104"/>
      <c r="E49" s="105"/>
      <c r="F49" s="118" t="s">
        <v>96</v>
      </c>
      <c r="G49" s="104"/>
      <c r="H49" s="118"/>
      <c r="I49" s="143"/>
      <c r="J49" s="139"/>
      <c r="K49" s="140"/>
      <c r="L49" s="113"/>
      <c r="M49" s="113"/>
      <c r="N49" s="113"/>
      <c r="O49" s="113"/>
      <c r="Q49" s="5"/>
    </row>
    <row r="50" spans="2:17" ht="14.25">
      <c r="B50" s="17"/>
      <c r="C50" s="118" t="s">
        <v>62</v>
      </c>
      <c r="D50" s="104"/>
      <c r="E50" s="105"/>
      <c r="F50" s="118" t="s">
        <v>214</v>
      </c>
      <c r="G50" s="104"/>
      <c r="H50" s="14"/>
      <c r="I50" s="15"/>
      <c r="J50" s="27"/>
      <c r="K50" s="38"/>
      <c r="L50" s="48"/>
      <c r="M50" s="48"/>
      <c r="N50" s="113"/>
      <c r="O50" s="113"/>
      <c r="Q50" s="5"/>
    </row>
    <row r="51" spans="2:15" ht="14.25">
      <c r="B51" s="17"/>
      <c r="C51" s="118" t="s">
        <v>66</v>
      </c>
      <c r="D51" s="104"/>
      <c r="E51" s="105"/>
      <c r="F51" s="118" t="s">
        <v>213</v>
      </c>
      <c r="G51" s="104"/>
      <c r="H51" s="118"/>
      <c r="I51" s="105"/>
      <c r="J51" s="75"/>
      <c r="K51" s="76"/>
      <c r="L51" s="47"/>
      <c r="M51" s="47"/>
      <c r="N51" s="113"/>
      <c r="O51" s="113"/>
    </row>
    <row r="52" spans="2:15" ht="15">
      <c r="B52" s="17"/>
      <c r="C52" s="101" t="s">
        <v>138</v>
      </c>
      <c r="D52" s="106"/>
      <c r="E52" s="107"/>
      <c r="F52" s="110">
        <v>30122.28</v>
      </c>
      <c r="G52" s="111"/>
      <c r="H52" s="118"/>
      <c r="I52" s="105"/>
      <c r="J52" s="66"/>
      <c r="K52" s="74"/>
      <c r="L52" s="47"/>
      <c r="M52" s="47"/>
      <c r="N52" s="113"/>
      <c r="O52" s="113"/>
    </row>
    <row r="53" spans="2:15" ht="14.25">
      <c r="B53" s="17"/>
      <c r="C53" s="118" t="s">
        <v>76</v>
      </c>
      <c r="D53" s="104"/>
      <c r="E53" s="105"/>
      <c r="F53" s="118" t="s">
        <v>155</v>
      </c>
      <c r="G53" s="104"/>
      <c r="H53" s="77"/>
      <c r="I53" s="15"/>
      <c r="J53" s="79"/>
      <c r="K53" s="74"/>
      <c r="L53" s="47"/>
      <c r="M53" s="47"/>
      <c r="N53" s="48"/>
      <c r="O53" s="48"/>
    </row>
    <row r="54" spans="2:15" ht="14.25">
      <c r="B54" s="17"/>
      <c r="C54" s="118" t="s">
        <v>27</v>
      </c>
      <c r="D54" s="104"/>
      <c r="E54" s="105"/>
      <c r="F54" s="118" t="s">
        <v>216</v>
      </c>
      <c r="G54" s="104"/>
      <c r="H54" s="14"/>
      <c r="I54" s="15"/>
      <c r="J54" s="79"/>
      <c r="K54" s="74"/>
      <c r="L54" s="47"/>
      <c r="M54" s="47"/>
      <c r="N54" s="113"/>
      <c r="O54" s="113"/>
    </row>
    <row r="55" spans="2:15" ht="14.25">
      <c r="B55" s="17"/>
      <c r="C55" s="118" t="s">
        <v>26</v>
      </c>
      <c r="D55" s="104"/>
      <c r="E55" s="105"/>
      <c r="F55" s="128">
        <v>4500</v>
      </c>
      <c r="G55" s="112"/>
      <c r="H55" s="14"/>
      <c r="I55" s="78"/>
      <c r="J55" s="66"/>
      <c r="K55" s="74"/>
      <c r="L55" s="47"/>
      <c r="M55" s="47"/>
      <c r="N55" s="113"/>
      <c r="O55" s="113"/>
    </row>
    <row r="56" spans="2:15" ht="15">
      <c r="B56" s="17"/>
      <c r="C56" s="35" t="s">
        <v>162</v>
      </c>
      <c r="D56" s="37"/>
      <c r="E56" s="38"/>
      <c r="F56" s="29"/>
      <c r="G56" s="62">
        <v>48087.64</v>
      </c>
      <c r="H56" s="14"/>
      <c r="I56" s="15"/>
      <c r="J56" s="66"/>
      <c r="K56" s="74"/>
      <c r="L56" s="47"/>
      <c r="M56" s="47"/>
      <c r="N56" s="48"/>
      <c r="O56" s="48"/>
    </row>
    <row r="57" spans="2:15" ht="14.25">
      <c r="B57" s="17"/>
      <c r="C57" s="118" t="s">
        <v>46</v>
      </c>
      <c r="D57" s="104"/>
      <c r="E57" s="105"/>
      <c r="F57" s="118" t="s">
        <v>217</v>
      </c>
      <c r="G57" s="104"/>
      <c r="H57" s="14"/>
      <c r="I57" s="15"/>
      <c r="J57" s="66"/>
      <c r="K57" s="74"/>
      <c r="L57" s="47"/>
      <c r="M57" s="47"/>
      <c r="N57" s="113"/>
      <c r="O57" s="113"/>
    </row>
    <row r="58" spans="2:15" ht="14.25">
      <c r="B58" s="17"/>
      <c r="C58" s="118" t="s">
        <v>81</v>
      </c>
      <c r="D58" s="104"/>
      <c r="E58" s="105"/>
      <c r="F58" s="118" t="s">
        <v>163</v>
      </c>
      <c r="G58" s="104"/>
      <c r="H58" s="14"/>
      <c r="I58" s="15"/>
      <c r="J58" s="79"/>
      <c r="K58" s="74"/>
      <c r="L58" s="47"/>
      <c r="M58" s="47"/>
      <c r="N58" s="113"/>
      <c r="O58" s="113"/>
    </row>
    <row r="59" spans="2:15" ht="14.25">
      <c r="B59" s="17"/>
      <c r="C59" s="118" t="s">
        <v>88</v>
      </c>
      <c r="D59" s="104"/>
      <c r="E59" s="105"/>
      <c r="F59" s="118" t="s">
        <v>164</v>
      </c>
      <c r="G59" s="104"/>
      <c r="H59" s="14"/>
      <c r="I59" s="15"/>
      <c r="J59" s="79"/>
      <c r="K59" s="74"/>
      <c r="L59" s="47"/>
      <c r="M59" s="47"/>
      <c r="N59" s="113"/>
      <c r="O59" s="113"/>
    </row>
    <row r="60" spans="2:15" ht="14.25">
      <c r="B60" s="17"/>
      <c r="C60" s="118" t="s">
        <v>41</v>
      </c>
      <c r="D60" s="104"/>
      <c r="E60" s="105"/>
      <c r="F60" s="128">
        <v>15000</v>
      </c>
      <c r="G60" s="112"/>
      <c r="H60" s="14"/>
      <c r="I60" s="15"/>
      <c r="J60" s="66"/>
      <c r="K60" s="74"/>
      <c r="L60" s="47"/>
      <c r="M60" s="47"/>
      <c r="N60" s="113"/>
      <c r="O60" s="113"/>
    </row>
    <row r="61" spans="2:15" ht="14.25">
      <c r="B61" s="17"/>
      <c r="C61" s="118" t="s">
        <v>165</v>
      </c>
      <c r="D61" s="119"/>
      <c r="E61" s="120"/>
      <c r="F61" s="128" t="s">
        <v>166</v>
      </c>
      <c r="G61" s="120"/>
      <c r="H61" s="14"/>
      <c r="I61" s="78"/>
      <c r="J61" s="79"/>
      <c r="K61" s="74"/>
      <c r="L61" s="47"/>
      <c r="M61" s="47"/>
      <c r="N61" s="48"/>
      <c r="O61" s="48"/>
    </row>
    <row r="62" spans="2:15" ht="14.25">
      <c r="B62" s="17"/>
      <c r="C62" s="118" t="s">
        <v>38</v>
      </c>
      <c r="D62" s="104"/>
      <c r="E62" s="105"/>
      <c r="F62" s="118" t="s">
        <v>218</v>
      </c>
      <c r="G62" s="104"/>
      <c r="H62" s="14"/>
      <c r="I62" s="78"/>
      <c r="J62" s="66"/>
      <c r="K62" s="74"/>
      <c r="L62" s="47"/>
      <c r="M62" s="47"/>
      <c r="N62" s="113"/>
      <c r="O62" s="113"/>
    </row>
    <row r="63" spans="2:15" ht="15">
      <c r="B63" s="17"/>
      <c r="C63" s="101" t="s">
        <v>168</v>
      </c>
      <c r="D63" s="102"/>
      <c r="E63" s="103"/>
      <c r="F63" s="27"/>
      <c r="G63" s="62">
        <v>47760</v>
      </c>
      <c r="H63" s="14"/>
      <c r="I63" s="78"/>
      <c r="J63" s="47"/>
      <c r="K63" s="72"/>
      <c r="L63" s="47"/>
      <c r="M63" s="47"/>
      <c r="N63" s="48"/>
      <c r="O63" s="48"/>
    </row>
    <row r="64" spans="2:15" ht="14.25">
      <c r="B64" s="17"/>
      <c r="C64" s="118" t="s">
        <v>53</v>
      </c>
      <c r="D64" s="104"/>
      <c r="E64" s="105"/>
      <c r="F64" s="128">
        <v>500</v>
      </c>
      <c r="G64" s="112"/>
      <c r="H64" s="14"/>
      <c r="I64" s="15"/>
      <c r="J64" s="47"/>
      <c r="K64" s="72"/>
      <c r="L64" s="47"/>
      <c r="M64" s="47"/>
      <c r="N64" s="113"/>
      <c r="O64" s="113"/>
    </row>
    <row r="65" spans="2:15" ht="14.25">
      <c r="B65" s="25"/>
      <c r="C65" s="118" t="s">
        <v>54</v>
      </c>
      <c r="D65" s="104"/>
      <c r="E65" s="105"/>
      <c r="F65" s="128">
        <v>40660</v>
      </c>
      <c r="G65" s="112"/>
      <c r="H65" s="14"/>
      <c r="I65" s="15"/>
      <c r="J65" s="66"/>
      <c r="K65" s="74"/>
      <c r="L65" s="47"/>
      <c r="M65" s="47"/>
      <c r="N65" s="113"/>
      <c r="O65" s="113"/>
    </row>
    <row r="66" spans="2:15" ht="14.25">
      <c r="B66" s="25"/>
      <c r="C66" s="118" t="s">
        <v>167</v>
      </c>
      <c r="D66" s="104"/>
      <c r="E66" s="105"/>
      <c r="F66" s="18"/>
      <c r="G66" s="42">
        <v>4000</v>
      </c>
      <c r="H66" s="14"/>
      <c r="I66" s="15"/>
      <c r="J66" s="66"/>
      <c r="K66" s="74"/>
      <c r="L66" s="47"/>
      <c r="M66" s="47"/>
      <c r="N66" s="48"/>
      <c r="O66" s="48"/>
    </row>
    <row r="67" spans="2:15" ht="14.25">
      <c r="B67" s="17"/>
      <c r="C67" s="118" t="s">
        <v>52</v>
      </c>
      <c r="D67" s="104"/>
      <c r="E67" s="105"/>
      <c r="F67" s="128">
        <v>2600</v>
      </c>
      <c r="G67" s="112"/>
      <c r="H67" s="14"/>
      <c r="I67" s="15"/>
      <c r="J67" s="66"/>
      <c r="K67" s="74"/>
      <c r="L67" s="47"/>
      <c r="M67" s="47"/>
      <c r="N67" s="113"/>
      <c r="O67" s="113"/>
    </row>
    <row r="68" spans="2:15" ht="15">
      <c r="B68" s="17"/>
      <c r="C68" s="118" t="s">
        <v>175</v>
      </c>
      <c r="D68" s="104"/>
      <c r="E68" s="105"/>
      <c r="F68" s="110">
        <v>259931.38</v>
      </c>
      <c r="G68" s="111"/>
      <c r="H68" s="118"/>
      <c r="I68" s="105"/>
      <c r="J68" s="47"/>
      <c r="K68" s="72"/>
      <c r="L68" s="47"/>
      <c r="M68" s="47"/>
      <c r="N68" s="113"/>
      <c r="O68" s="113"/>
    </row>
    <row r="69" spans="2:15" ht="14.25">
      <c r="B69" s="82"/>
      <c r="C69" s="83"/>
      <c r="D69" s="84"/>
      <c r="E69" s="38" t="s">
        <v>176</v>
      </c>
      <c r="F69" s="118" t="s">
        <v>219</v>
      </c>
      <c r="G69" s="120"/>
      <c r="H69" s="27"/>
      <c r="I69" s="38"/>
      <c r="J69" s="47"/>
      <c r="K69" s="72"/>
      <c r="L69" s="47"/>
      <c r="M69" s="47"/>
      <c r="N69" s="48"/>
      <c r="O69" s="48"/>
    </row>
    <row r="70" spans="2:15" ht="14.25">
      <c r="B70" s="21"/>
      <c r="C70" s="116"/>
      <c r="D70" s="117"/>
      <c r="E70" s="17" t="s">
        <v>178</v>
      </c>
      <c r="F70" s="118" t="s">
        <v>220</v>
      </c>
      <c r="G70" s="104"/>
      <c r="H70" s="9"/>
      <c r="I70" s="11"/>
      <c r="J70" s="66"/>
      <c r="K70" s="74"/>
      <c r="L70" s="47"/>
      <c r="M70" s="47"/>
      <c r="N70" s="113"/>
      <c r="O70" s="113"/>
    </row>
    <row r="71" spans="2:15" ht="14.25">
      <c r="B71" s="21"/>
      <c r="C71" s="85"/>
      <c r="D71" s="86"/>
      <c r="E71" s="17" t="s">
        <v>180</v>
      </c>
      <c r="F71" s="27" t="s">
        <v>181</v>
      </c>
      <c r="G71" s="37"/>
      <c r="H71" s="9"/>
      <c r="I71" s="11"/>
      <c r="J71" s="64"/>
      <c r="K71" s="65"/>
      <c r="L71" s="47"/>
      <c r="M71" s="47"/>
      <c r="N71" s="48"/>
      <c r="O71" s="48"/>
    </row>
    <row r="72" spans="2:15" ht="14.25">
      <c r="B72" s="21"/>
      <c r="C72" s="85"/>
      <c r="D72" s="86"/>
      <c r="E72" s="17" t="s">
        <v>185</v>
      </c>
      <c r="F72" s="27"/>
      <c r="G72" s="45"/>
      <c r="H72" s="9"/>
      <c r="I72" s="11"/>
      <c r="J72" s="64"/>
      <c r="K72" s="65"/>
      <c r="L72" s="47"/>
      <c r="M72" s="47"/>
      <c r="N72" s="48"/>
      <c r="O72" s="48"/>
    </row>
    <row r="73" spans="2:15" ht="14.25">
      <c r="B73" s="21"/>
      <c r="C73" s="85"/>
      <c r="D73" s="86"/>
      <c r="E73" s="17" t="s">
        <v>100</v>
      </c>
      <c r="F73" s="27"/>
      <c r="G73" s="45">
        <v>10000</v>
      </c>
      <c r="H73" s="9"/>
      <c r="I73" s="11"/>
      <c r="J73" s="64"/>
      <c r="K73" s="65"/>
      <c r="L73" s="47"/>
      <c r="M73" s="47"/>
      <c r="N73" s="48"/>
      <c r="O73" s="48"/>
    </row>
    <row r="74" spans="2:15" ht="14.25">
      <c r="B74" s="21"/>
      <c r="C74" s="85"/>
      <c r="D74" s="86"/>
      <c r="E74" s="17" t="s">
        <v>183</v>
      </c>
      <c r="F74" s="27" t="s">
        <v>222</v>
      </c>
      <c r="G74" s="45"/>
      <c r="H74" s="9"/>
      <c r="I74" s="11"/>
      <c r="J74" s="64"/>
      <c r="K74" s="65"/>
      <c r="L74" s="47"/>
      <c r="M74" s="47"/>
      <c r="N74" s="48"/>
      <c r="O74" s="48"/>
    </row>
    <row r="75" spans="2:15" ht="14.25">
      <c r="B75" s="21"/>
      <c r="C75" s="85"/>
      <c r="D75" s="86"/>
      <c r="E75" s="17" t="s">
        <v>13</v>
      </c>
      <c r="F75" s="27"/>
      <c r="G75" s="45">
        <v>1701.38</v>
      </c>
      <c r="H75" s="9"/>
      <c r="I75" s="11"/>
      <c r="J75" s="64"/>
      <c r="K75" s="65"/>
      <c r="L75" s="47"/>
      <c r="M75" s="47"/>
      <c r="N75" s="48"/>
      <c r="O75" s="48"/>
    </row>
    <row r="76" spans="2:15" ht="15">
      <c r="B76" s="17"/>
      <c r="C76" s="118" t="s">
        <v>169</v>
      </c>
      <c r="D76" s="104"/>
      <c r="E76" s="105"/>
      <c r="F76" s="110">
        <v>0</v>
      </c>
      <c r="G76" s="111"/>
      <c r="H76" s="56"/>
      <c r="I76" s="8"/>
      <c r="J76" s="66"/>
      <c r="K76" s="74"/>
      <c r="L76" s="47"/>
      <c r="M76" s="47"/>
      <c r="N76" s="113"/>
      <c r="O76" s="113"/>
    </row>
    <row r="77" spans="2:15" ht="15.75">
      <c r="B77" s="21"/>
      <c r="C77" s="114"/>
      <c r="D77" s="115"/>
      <c r="E77" s="91" t="s">
        <v>6</v>
      </c>
      <c r="F77" s="137">
        <v>2707926.95</v>
      </c>
      <c r="G77" s="138"/>
      <c r="H77" s="9"/>
      <c r="I77" s="11"/>
      <c r="J77" s="47"/>
      <c r="K77" s="72"/>
      <c r="L77" s="47"/>
      <c r="M77" s="47"/>
      <c r="N77" s="113"/>
      <c r="O77" s="113"/>
    </row>
    <row r="78" spans="2:15" ht="18">
      <c r="B78" s="22"/>
      <c r="C78" s="95"/>
      <c r="D78" s="96"/>
      <c r="E78" s="92" t="s">
        <v>208</v>
      </c>
      <c r="F78" s="149">
        <v>5861072</v>
      </c>
      <c r="G78" s="150"/>
      <c r="H78" s="56"/>
      <c r="I78" s="8"/>
      <c r="J78" s="66"/>
      <c r="K78" s="74"/>
      <c r="L78" s="47"/>
      <c r="M78" s="47"/>
      <c r="N78" s="113"/>
      <c r="O78" s="113"/>
    </row>
    <row r="79" spans="2:15" ht="14.25">
      <c r="B79" s="47"/>
      <c r="C79" s="48"/>
      <c r="D79" s="48"/>
      <c r="E79" s="47"/>
      <c r="F79" s="113"/>
      <c r="G79" s="113"/>
      <c r="H79" s="5"/>
      <c r="I79" s="47"/>
      <c r="J79" s="5"/>
      <c r="K79" s="47"/>
      <c r="L79" s="5"/>
      <c r="M79" s="47"/>
      <c r="N79" s="113"/>
      <c r="O79" s="113"/>
    </row>
    <row r="80" spans="2:15" ht="14.25">
      <c r="B80" s="47"/>
      <c r="C80" s="113"/>
      <c r="D80" s="113"/>
      <c r="E80" s="47"/>
      <c r="F80" s="113"/>
      <c r="G80" s="113"/>
      <c r="H80" s="47"/>
      <c r="I80" s="47"/>
      <c r="J80" s="47"/>
      <c r="K80" s="47"/>
      <c r="L80" s="47"/>
      <c r="M80" s="47"/>
      <c r="N80" s="113"/>
      <c r="O80" s="113"/>
    </row>
    <row r="81" spans="2:15" ht="14.25">
      <c r="B81" s="47"/>
      <c r="C81" s="113"/>
      <c r="D81" s="113"/>
      <c r="E81" s="113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2:15" ht="14.25">
      <c r="B82" s="47"/>
      <c r="C82" s="113"/>
      <c r="D82" s="113"/>
      <c r="E82" s="113"/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2:15" ht="14.25">
      <c r="B83" s="47"/>
      <c r="C83" s="113"/>
      <c r="D83" s="113"/>
      <c r="E83" s="113"/>
      <c r="F83" s="47"/>
      <c r="G83" s="47"/>
      <c r="H83" s="47"/>
      <c r="I83" s="47"/>
      <c r="J83" s="47"/>
      <c r="K83" s="47"/>
      <c r="L83" s="47"/>
      <c r="M83" s="47"/>
      <c r="N83" s="109"/>
      <c r="O83" s="109"/>
    </row>
    <row r="84" spans="8:15" ht="14.25">
      <c r="H84" s="5"/>
      <c r="I84" s="5"/>
      <c r="J84" s="5"/>
      <c r="K84" s="5"/>
      <c r="L84" s="5"/>
      <c r="M84" s="5"/>
      <c r="N84" s="5"/>
      <c r="O84" s="5"/>
    </row>
    <row r="85" spans="8:15" ht="14.25">
      <c r="H85" s="5"/>
      <c r="I85" s="5"/>
      <c r="J85" s="5"/>
      <c r="K85" s="5"/>
      <c r="L85" s="5"/>
      <c r="M85" s="5"/>
      <c r="N85" s="5"/>
      <c r="O85" s="5"/>
    </row>
    <row r="86" spans="8:15" ht="14.25">
      <c r="H86" s="5"/>
      <c r="I86" s="5"/>
      <c r="J86" s="5"/>
      <c r="K86" s="5"/>
      <c r="L86" s="5"/>
      <c r="M86" s="5"/>
      <c r="N86" s="5"/>
      <c r="O86" s="5"/>
    </row>
    <row r="87" spans="8:15" ht="14.25">
      <c r="H87" s="5"/>
      <c r="I87" s="5"/>
      <c r="J87" s="5"/>
      <c r="K87" s="5"/>
      <c r="L87" s="5"/>
      <c r="M87" s="5"/>
      <c r="N87" s="5"/>
      <c r="O87" s="5"/>
    </row>
    <row r="88" spans="8:15" ht="14.25">
      <c r="H88" s="5"/>
      <c r="I88" s="5"/>
      <c r="J88" s="5"/>
      <c r="K88" s="5"/>
      <c r="L88" s="5"/>
      <c r="M88" s="5"/>
      <c r="N88" s="5"/>
      <c r="O88" s="5"/>
    </row>
    <row r="89" spans="8:15" ht="14.25">
      <c r="H89" s="5"/>
      <c r="I89" s="5"/>
      <c r="J89" s="5"/>
      <c r="K89" s="5"/>
      <c r="L89" s="5"/>
      <c r="M89" s="5"/>
      <c r="N89" s="5"/>
      <c r="O89" s="5"/>
    </row>
    <row r="90" spans="8:15" ht="14.25">
      <c r="H90" s="5"/>
      <c r="I90" s="5"/>
      <c r="J90" s="5"/>
      <c r="K90" s="5"/>
      <c r="L90" s="5"/>
      <c r="M90" s="5"/>
      <c r="N90" s="5"/>
      <c r="O90" s="5"/>
    </row>
    <row r="91" spans="8:15" ht="14.25">
      <c r="H91" s="5"/>
      <c r="I91" s="5"/>
      <c r="J91" s="5"/>
      <c r="K91" s="5"/>
      <c r="L91" s="5"/>
      <c r="M91" s="5"/>
      <c r="N91" s="5"/>
      <c r="O91" s="5"/>
    </row>
    <row r="92" spans="8:15" ht="14.25">
      <c r="H92" s="5"/>
      <c r="I92" s="5"/>
      <c r="J92" s="5"/>
      <c r="K92" s="5"/>
      <c r="L92" s="5"/>
      <c r="M92" s="5"/>
      <c r="N92" s="5"/>
      <c r="O92" s="5"/>
    </row>
    <row r="93" spans="8:15" ht="14.25">
      <c r="H93" s="5"/>
      <c r="I93" s="5"/>
      <c r="J93" s="5"/>
      <c r="K93" s="5"/>
      <c r="L93" s="5"/>
      <c r="M93" s="5"/>
      <c r="N93" s="5"/>
      <c r="O93" s="5"/>
    </row>
    <row r="94" spans="8:15" ht="14.25">
      <c r="H94" s="5"/>
      <c r="I94" s="5"/>
      <c r="J94" s="5"/>
      <c r="K94" s="5"/>
      <c r="L94" s="5"/>
      <c r="M94" s="5"/>
      <c r="N94" s="5"/>
      <c r="O94" s="5"/>
    </row>
    <row r="95" spans="8:15" ht="14.25">
      <c r="H95" s="5"/>
      <c r="I95" s="5"/>
      <c r="J95" s="5"/>
      <c r="K95" s="5"/>
      <c r="L95" s="5"/>
      <c r="M95" s="5"/>
      <c r="N95" s="5"/>
      <c r="O95" s="5"/>
    </row>
    <row r="96" spans="8:15" ht="14.25">
      <c r="H96" s="5"/>
      <c r="I96" s="5"/>
      <c r="J96" s="5"/>
      <c r="K96" s="5"/>
      <c r="L96" s="5"/>
      <c r="M96" s="5"/>
      <c r="N96" s="5"/>
      <c r="O96" s="5"/>
    </row>
    <row r="97" spans="8:15" ht="14.25">
      <c r="H97" s="5"/>
      <c r="I97" s="5"/>
      <c r="J97" s="5"/>
      <c r="K97" s="5"/>
      <c r="L97" s="5"/>
      <c r="M97" s="5"/>
      <c r="N97" s="5"/>
      <c r="O97" s="5"/>
    </row>
    <row r="98" spans="8:15" ht="14.25">
      <c r="H98" s="5"/>
      <c r="I98" s="5"/>
      <c r="J98" s="5"/>
      <c r="K98" s="5"/>
      <c r="L98" s="5"/>
      <c r="M98" s="5"/>
      <c r="N98" s="5"/>
      <c r="O98" s="5"/>
    </row>
    <row r="99" spans="8:15" ht="14.25">
      <c r="H99" s="5"/>
      <c r="I99" s="5"/>
      <c r="J99" s="5"/>
      <c r="K99" s="5"/>
      <c r="L99" s="5"/>
      <c r="M99" s="5"/>
      <c r="N99" s="5"/>
      <c r="O99" s="5"/>
    </row>
    <row r="100" spans="8:15" ht="14.25">
      <c r="H100" s="5"/>
      <c r="I100" s="5"/>
      <c r="J100" s="5"/>
      <c r="K100" s="5"/>
      <c r="L100" s="5"/>
      <c r="M100" s="5"/>
      <c r="N100" s="5"/>
      <c r="O100" s="5"/>
    </row>
    <row r="101" spans="8:15" ht="14.25">
      <c r="H101" s="5"/>
      <c r="I101" s="5"/>
      <c r="J101" s="5"/>
      <c r="K101" s="5"/>
      <c r="L101" s="5"/>
      <c r="M101" s="5"/>
      <c r="N101" s="5"/>
      <c r="O101" s="5"/>
    </row>
    <row r="102" spans="8:15" ht="14.25">
      <c r="H102" s="5"/>
      <c r="I102" s="5"/>
      <c r="J102" s="5"/>
      <c r="K102" s="5"/>
      <c r="L102" s="5"/>
      <c r="M102" s="5"/>
      <c r="N102" s="5"/>
      <c r="O102" s="5"/>
    </row>
    <row r="103" spans="8:9" ht="14.25">
      <c r="H103" s="5"/>
      <c r="I103" s="5"/>
    </row>
    <row r="104" spans="8:9" ht="14.25">
      <c r="H104" s="5"/>
      <c r="I104" s="5"/>
    </row>
    <row r="105" spans="8:10" ht="14.25">
      <c r="H105" s="5"/>
      <c r="I105" s="5"/>
      <c r="J105" s="5"/>
    </row>
    <row r="106" spans="8:10" ht="14.25">
      <c r="H106" s="5"/>
      <c r="I106" s="5"/>
      <c r="J106" s="5"/>
    </row>
    <row r="107" spans="8:10" ht="14.25">
      <c r="H107" s="5"/>
      <c r="I107" s="5"/>
      <c r="J107" s="5"/>
    </row>
    <row r="108" spans="8:10" ht="14.25">
      <c r="H108" s="5"/>
      <c r="I108" s="5"/>
      <c r="J108" s="5"/>
    </row>
    <row r="109" spans="8:10" ht="14.25">
      <c r="H109" s="5"/>
      <c r="I109" s="5"/>
      <c r="J109" s="5"/>
    </row>
    <row r="110" spans="8:10" ht="14.25">
      <c r="H110" s="5"/>
      <c r="I110" s="5"/>
      <c r="J110" s="5"/>
    </row>
    <row r="111" spans="8:10" ht="14.25">
      <c r="H111" s="5"/>
      <c r="I111" s="5"/>
      <c r="J111" s="5"/>
    </row>
    <row r="112" spans="8:10" ht="14.25">
      <c r="H112" s="5"/>
      <c r="I112" s="5"/>
      <c r="J112" s="5"/>
    </row>
    <row r="113" spans="8:10" ht="14.25">
      <c r="H113" s="5"/>
      <c r="I113" s="5"/>
      <c r="J113" s="5"/>
    </row>
    <row r="114" spans="8:10" ht="14.25">
      <c r="H114" s="5"/>
      <c r="I114" s="5"/>
      <c r="J114" s="5"/>
    </row>
    <row r="115" spans="8:10" ht="14.25">
      <c r="H115" s="5"/>
      <c r="I115" s="5"/>
      <c r="J115" s="5"/>
    </row>
    <row r="116" spans="8:10" ht="14.25">
      <c r="H116" s="5"/>
      <c r="I116" s="5"/>
      <c r="J116" s="5"/>
    </row>
    <row r="117" spans="8:10" ht="14.25">
      <c r="H117" s="5"/>
      <c r="I117" s="5"/>
      <c r="J117" s="5"/>
    </row>
    <row r="118" spans="8:10" ht="14.25">
      <c r="H118" s="5"/>
      <c r="I118" s="5"/>
      <c r="J118" s="5"/>
    </row>
    <row r="119" spans="8:10" ht="14.25">
      <c r="H119" s="5"/>
      <c r="I119" s="5"/>
      <c r="J119" s="5"/>
    </row>
    <row r="120" spans="8:10" ht="14.25">
      <c r="H120" s="5"/>
      <c r="I120" s="5"/>
      <c r="J120" s="5"/>
    </row>
    <row r="121" spans="8:10" ht="14.25">
      <c r="H121" s="5"/>
      <c r="I121" s="5"/>
      <c r="J121" s="5"/>
    </row>
    <row r="122" ht="14.25">
      <c r="H122" s="5"/>
    </row>
    <row r="123" ht="14.25">
      <c r="H123" s="5"/>
    </row>
    <row r="124" ht="14.25">
      <c r="H124" s="5"/>
    </row>
    <row r="125" ht="14.25">
      <c r="H125" s="5"/>
    </row>
    <row r="126" ht="14.25">
      <c r="H126" s="5"/>
    </row>
    <row r="127" ht="14.25">
      <c r="H127" s="5"/>
    </row>
    <row r="128" ht="14.25">
      <c r="H128" s="5"/>
    </row>
    <row r="129" ht="14.25">
      <c r="H129" s="5"/>
    </row>
    <row r="130" ht="14.25">
      <c r="H130" s="5"/>
    </row>
    <row r="131" ht="14.25">
      <c r="H131" s="5"/>
    </row>
    <row r="132" ht="14.25">
      <c r="H132" s="5"/>
    </row>
    <row r="133" ht="14.25">
      <c r="H133" s="5"/>
    </row>
    <row r="134" ht="14.25">
      <c r="H134" s="5"/>
    </row>
    <row r="135" ht="14.25">
      <c r="H135" s="5"/>
    </row>
    <row r="136" ht="14.25">
      <c r="H136" s="5"/>
    </row>
    <row r="137" ht="14.25">
      <c r="H137" s="5"/>
    </row>
    <row r="138" ht="14.25">
      <c r="H138" s="5"/>
    </row>
    <row r="139" ht="14.25">
      <c r="H139" s="5"/>
    </row>
    <row r="140" ht="14.25">
      <c r="H140" s="5"/>
    </row>
    <row r="141" ht="14.25">
      <c r="H141" s="5"/>
    </row>
    <row r="142" ht="14.25">
      <c r="H142" s="5"/>
    </row>
    <row r="143" ht="14.25">
      <c r="H143" s="5"/>
    </row>
    <row r="144" ht="14.25">
      <c r="H144" s="5"/>
    </row>
    <row r="145" ht="14.25">
      <c r="H145" s="5"/>
    </row>
    <row r="146" ht="14.25">
      <c r="H146" s="5"/>
    </row>
    <row r="147" ht="14.25">
      <c r="H147" s="5"/>
    </row>
    <row r="148" ht="14.25">
      <c r="H148" s="5"/>
    </row>
    <row r="149" ht="14.25">
      <c r="H149" s="5"/>
    </row>
    <row r="150" ht="14.25">
      <c r="H150" s="5"/>
    </row>
    <row r="151" ht="14.25">
      <c r="H151" s="5"/>
    </row>
    <row r="152" ht="14.25">
      <c r="H152" s="5"/>
    </row>
    <row r="153" ht="14.25">
      <c r="H153" s="5"/>
    </row>
    <row r="154" ht="14.25">
      <c r="H154" s="5"/>
    </row>
    <row r="155" ht="14.25">
      <c r="H155" s="5"/>
    </row>
    <row r="156" ht="14.25">
      <c r="H156" s="5"/>
    </row>
    <row r="157" ht="14.25">
      <c r="H157" s="5"/>
    </row>
    <row r="158" ht="14.25">
      <c r="H158" s="5"/>
    </row>
    <row r="159" ht="14.25">
      <c r="H159" s="5"/>
    </row>
    <row r="160" ht="14.25">
      <c r="H160" s="5"/>
    </row>
    <row r="161" ht="14.25">
      <c r="H161" s="5"/>
    </row>
    <row r="162" ht="14.25">
      <c r="H162" s="5"/>
    </row>
    <row r="163" ht="14.25">
      <c r="H163" s="5"/>
    </row>
    <row r="164" ht="14.25">
      <c r="H164" s="5"/>
    </row>
    <row r="165" ht="14.25">
      <c r="H165" s="5"/>
    </row>
    <row r="166" ht="14.25">
      <c r="H166" s="5"/>
    </row>
    <row r="167" ht="14.25">
      <c r="H167" s="5"/>
    </row>
    <row r="168" ht="14.25">
      <c r="H168" s="5"/>
    </row>
    <row r="169" ht="14.25">
      <c r="H169" s="5"/>
    </row>
    <row r="170" ht="14.25">
      <c r="H170" s="5"/>
    </row>
    <row r="171" ht="14.25">
      <c r="H171" s="5"/>
    </row>
    <row r="172" ht="14.25">
      <c r="H172" s="5"/>
    </row>
    <row r="173" ht="14.25">
      <c r="H173" s="5"/>
    </row>
    <row r="174" ht="14.25">
      <c r="H174" s="5"/>
    </row>
    <row r="175" ht="14.25">
      <c r="H175" s="5"/>
    </row>
    <row r="176" ht="14.25">
      <c r="H176" s="5"/>
    </row>
    <row r="177" ht="14.25">
      <c r="H177" s="5"/>
    </row>
    <row r="178" ht="14.25">
      <c r="H178" s="5"/>
    </row>
    <row r="179" ht="14.25">
      <c r="H179" s="5"/>
    </row>
    <row r="180" ht="14.25">
      <c r="H180" s="5"/>
    </row>
    <row r="181" ht="14.25">
      <c r="H181" s="5"/>
    </row>
    <row r="182" ht="14.25">
      <c r="H182" s="5"/>
    </row>
    <row r="183" ht="14.25">
      <c r="H183" s="5"/>
    </row>
    <row r="184" ht="14.25">
      <c r="H184" s="5"/>
    </row>
    <row r="185" ht="14.25">
      <c r="H185" s="5"/>
    </row>
    <row r="186" ht="14.25">
      <c r="H186" s="5"/>
    </row>
    <row r="187" ht="14.25">
      <c r="H187" s="5"/>
    </row>
    <row r="188" ht="14.25">
      <c r="H188" s="5"/>
    </row>
    <row r="189" ht="14.25">
      <c r="H189" s="5"/>
    </row>
    <row r="190" ht="14.25">
      <c r="H190" s="5"/>
    </row>
    <row r="191" ht="14.25">
      <c r="H191" s="5"/>
    </row>
    <row r="192" ht="14.25">
      <c r="H192" s="5"/>
    </row>
    <row r="193" ht="14.25">
      <c r="H193" s="5"/>
    </row>
    <row r="194" ht="14.25">
      <c r="H194" s="5"/>
    </row>
    <row r="195" ht="14.25">
      <c r="H195" s="5"/>
    </row>
    <row r="196" ht="14.25">
      <c r="H196" s="5"/>
    </row>
    <row r="197" ht="14.25">
      <c r="H197" s="5"/>
    </row>
    <row r="198" ht="14.25">
      <c r="H198" s="5"/>
    </row>
    <row r="199" ht="14.25">
      <c r="H199" s="5"/>
    </row>
    <row r="200" ht="14.25">
      <c r="H200" s="5"/>
    </row>
    <row r="201" ht="14.25">
      <c r="H201" s="5"/>
    </row>
    <row r="202" ht="14.25">
      <c r="H202" s="5"/>
    </row>
    <row r="203" ht="14.25">
      <c r="H203" s="5"/>
    </row>
    <row r="204" ht="14.25">
      <c r="H204" s="5"/>
    </row>
    <row r="205" ht="14.25">
      <c r="H205" s="5"/>
    </row>
    <row r="206" ht="14.25">
      <c r="H206" s="5"/>
    </row>
    <row r="207" ht="14.25">
      <c r="H207" s="5"/>
    </row>
    <row r="208" ht="14.25">
      <c r="H208" s="5"/>
    </row>
    <row r="209" ht="14.25">
      <c r="H209" s="5"/>
    </row>
    <row r="210" ht="14.25">
      <c r="H210" s="5"/>
    </row>
    <row r="211" ht="14.25">
      <c r="H211" s="5"/>
    </row>
    <row r="212" ht="14.25">
      <c r="H212" s="5"/>
    </row>
    <row r="213" ht="14.25">
      <c r="H213" s="5"/>
    </row>
    <row r="214" ht="14.25">
      <c r="H214" s="5"/>
    </row>
    <row r="215" ht="14.25">
      <c r="H215" s="5"/>
    </row>
    <row r="216" ht="14.25">
      <c r="H216" s="5"/>
    </row>
    <row r="217" ht="14.25">
      <c r="H217" s="5"/>
    </row>
    <row r="218" ht="14.25">
      <c r="H218" s="5"/>
    </row>
    <row r="219" ht="14.25">
      <c r="H219" s="5"/>
    </row>
    <row r="220" ht="14.25">
      <c r="H220" s="5"/>
    </row>
    <row r="221" ht="14.25">
      <c r="H221" s="5"/>
    </row>
    <row r="222" ht="14.25">
      <c r="H222" s="5"/>
    </row>
    <row r="223" ht="14.25">
      <c r="H223" s="5"/>
    </row>
    <row r="224" ht="14.25">
      <c r="H224" s="5"/>
    </row>
    <row r="225" ht="14.25">
      <c r="H225" s="5"/>
    </row>
    <row r="226" ht="14.25">
      <c r="H226" s="5"/>
    </row>
    <row r="227" ht="14.25">
      <c r="H227" s="5"/>
    </row>
    <row r="228" ht="14.25">
      <c r="H228" s="5"/>
    </row>
    <row r="229" ht="14.25">
      <c r="H229" s="5"/>
    </row>
    <row r="230" ht="14.25">
      <c r="H230" s="5"/>
    </row>
    <row r="231" ht="14.25">
      <c r="H231" s="5"/>
    </row>
    <row r="232" ht="14.25">
      <c r="H232" s="5"/>
    </row>
    <row r="233" ht="14.25">
      <c r="H233" s="5"/>
    </row>
    <row r="234" ht="14.25">
      <c r="H234" s="5"/>
    </row>
    <row r="235" ht="14.25">
      <c r="H235" s="5"/>
    </row>
    <row r="236" ht="14.25">
      <c r="H236" s="5"/>
    </row>
    <row r="237" ht="14.25">
      <c r="H237" s="5"/>
    </row>
    <row r="238" ht="14.25">
      <c r="H238" s="5"/>
    </row>
    <row r="239" ht="14.25">
      <c r="H239" s="5"/>
    </row>
    <row r="240" ht="14.25">
      <c r="H240" s="5"/>
    </row>
    <row r="241" ht="14.25">
      <c r="H241" s="5"/>
    </row>
    <row r="242" ht="14.25">
      <c r="H242" s="5"/>
    </row>
    <row r="243" ht="14.25">
      <c r="H243" s="5"/>
    </row>
    <row r="244" ht="14.25">
      <c r="H244" s="5"/>
    </row>
    <row r="245" ht="14.25">
      <c r="H245" s="5"/>
    </row>
    <row r="246" ht="14.25">
      <c r="H246" s="5"/>
    </row>
    <row r="247" ht="14.25">
      <c r="H247" s="5"/>
    </row>
    <row r="248" ht="14.25">
      <c r="H248" s="5"/>
    </row>
    <row r="249" ht="14.25">
      <c r="H249" s="5"/>
    </row>
    <row r="250" ht="14.25">
      <c r="H250" s="5"/>
    </row>
    <row r="251" ht="14.25">
      <c r="H251" s="5"/>
    </row>
    <row r="252" ht="14.25">
      <c r="H252" s="5"/>
    </row>
    <row r="253" ht="14.25">
      <c r="H253" s="5"/>
    </row>
    <row r="254" ht="14.25">
      <c r="H254" s="5"/>
    </row>
    <row r="255" ht="14.25">
      <c r="H255" s="5"/>
    </row>
    <row r="256" ht="14.25">
      <c r="H256" s="5"/>
    </row>
    <row r="257" ht="14.25">
      <c r="H257" s="5"/>
    </row>
    <row r="258" ht="14.25">
      <c r="H258" s="5"/>
    </row>
    <row r="259" ht="14.25">
      <c r="H259" s="5"/>
    </row>
    <row r="260" ht="14.25">
      <c r="H260" s="5"/>
    </row>
    <row r="261" ht="14.25">
      <c r="H261" s="5"/>
    </row>
    <row r="262" ht="14.25">
      <c r="H262" s="5"/>
    </row>
    <row r="263" ht="14.25">
      <c r="H263" s="5"/>
    </row>
    <row r="264" ht="14.25">
      <c r="H264" s="5"/>
    </row>
    <row r="265" ht="14.25">
      <c r="H265" s="5"/>
    </row>
    <row r="266" ht="14.25">
      <c r="H266" s="5"/>
    </row>
    <row r="267" ht="14.25">
      <c r="H267" s="5"/>
    </row>
    <row r="268" ht="14.25">
      <c r="H268" s="5"/>
    </row>
    <row r="269" ht="14.25">
      <c r="H269" s="5"/>
    </row>
    <row r="270" ht="14.25">
      <c r="H270" s="5"/>
    </row>
    <row r="271" ht="14.25">
      <c r="H271" s="5"/>
    </row>
    <row r="272" ht="14.25">
      <c r="H272" s="5"/>
    </row>
    <row r="273" ht="14.25">
      <c r="H273" s="5"/>
    </row>
    <row r="274" ht="14.25">
      <c r="H274" s="5"/>
    </row>
    <row r="275" ht="14.25">
      <c r="H275" s="5"/>
    </row>
    <row r="276" ht="14.25">
      <c r="H276" s="5"/>
    </row>
    <row r="277" ht="14.25">
      <c r="H277" s="5"/>
    </row>
    <row r="278" ht="14.25">
      <c r="H278" s="5"/>
    </row>
    <row r="279" ht="14.25">
      <c r="H279" s="5"/>
    </row>
    <row r="280" ht="14.25">
      <c r="H280" s="5"/>
    </row>
    <row r="281" ht="14.25">
      <c r="H281" s="5"/>
    </row>
    <row r="282" ht="14.25">
      <c r="H282" s="5"/>
    </row>
    <row r="283" ht="14.25">
      <c r="H283" s="5"/>
    </row>
    <row r="284" ht="14.25">
      <c r="H284" s="5"/>
    </row>
    <row r="285" ht="14.25">
      <c r="H285" s="5"/>
    </row>
    <row r="286" ht="14.25">
      <c r="H286" s="5"/>
    </row>
    <row r="287" ht="14.25">
      <c r="H287" s="5"/>
    </row>
    <row r="288" ht="14.25">
      <c r="H288" s="5"/>
    </row>
    <row r="289" ht="14.25">
      <c r="H289" s="5"/>
    </row>
    <row r="290" ht="14.25">
      <c r="H290" s="5"/>
    </row>
    <row r="291" ht="14.25">
      <c r="H291" s="5"/>
    </row>
    <row r="292" ht="14.25">
      <c r="H292" s="5"/>
    </row>
    <row r="293" ht="14.25">
      <c r="H293" s="5"/>
    </row>
    <row r="294" ht="14.25">
      <c r="H294" s="5"/>
    </row>
    <row r="295" ht="14.25">
      <c r="H295" s="5"/>
    </row>
    <row r="296" ht="14.25">
      <c r="H296" s="5"/>
    </row>
    <row r="297" ht="14.25">
      <c r="H297" s="5"/>
    </row>
    <row r="298" ht="14.25">
      <c r="H298" s="5"/>
    </row>
    <row r="299" ht="14.25">
      <c r="H299" s="5"/>
    </row>
    <row r="300" ht="14.25">
      <c r="H300" s="5"/>
    </row>
    <row r="301" ht="14.25">
      <c r="H301" s="5"/>
    </row>
    <row r="302" ht="14.25">
      <c r="H302" s="5"/>
    </row>
    <row r="303" ht="14.25">
      <c r="H303" s="5"/>
    </row>
    <row r="304" ht="14.25">
      <c r="H304" s="5"/>
    </row>
    <row r="305" ht="14.25">
      <c r="H305" s="5"/>
    </row>
    <row r="306" ht="14.25">
      <c r="H306" s="5"/>
    </row>
    <row r="307" ht="14.25">
      <c r="H307" s="5"/>
    </row>
    <row r="308" ht="14.25">
      <c r="H308" s="5"/>
    </row>
    <row r="309" ht="14.25">
      <c r="H309" s="5"/>
    </row>
    <row r="310" ht="14.25">
      <c r="H310" s="5"/>
    </row>
    <row r="311" ht="14.25">
      <c r="H311" s="5"/>
    </row>
    <row r="312" ht="14.25">
      <c r="H312" s="5"/>
    </row>
    <row r="313" ht="14.25">
      <c r="H313" s="5"/>
    </row>
    <row r="314" ht="14.25">
      <c r="H314" s="5"/>
    </row>
    <row r="315" ht="14.25">
      <c r="H315" s="5"/>
    </row>
    <row r="316" ht="14.25">
      <c r="H316" s="5"/>
    </row>
    <row r="317" ht="14.25">
      <c r="H317" s="5"/>
    </row>
    <row r="318" ht="14.25">
      <c r="H318" s="5"/>
    </row>
    <row r="319" ht="14.25">
      <c r="H319" s="5"/>
    </row>
    <row r="320" ht="14.25">
      <c r="H320" s="5"/>
    </row>
    <row r="321" ht="14.25">
      <c r="H321" s="5"/>
    </row>
    <row r="322" ht="14.25">
      <c r="H322" s="5"/>
    </row>
    <row r="323" ht="14.25">
      <c r="H323" s="5"/>
    </row>
    <row r="324" ht="14.25">
      <c r="H324" s="5"/>
    </row>
    <row r="325" ht="14.25">
      <c r="H325" s="5"/>
    </row>
    <row r="326" ht="14.25">
      <c r="H326" s="5"/>
    </row>
    <row r="327" ht="14.25">
      <c r="H327" s="5"/>
    </row>
    <row r="328" ht="14.25">
      <c r="H328" s="5"/>
    </row>
    <row r="329" ht="14.25">
      <c r="H329" s="5"/>
    </row>
    <row r="330" ht="14.25">
      <c r="H330" s="5"/>
    </row>
    <row r="331" ht="14.25">
      <c r="H331" s="5"/>
    </row>
    <row r="332" ht="14.25">
      <c r="H332" s="5"/>
    </row>
    <row r="333" ht="14.25">
      <c r="H333" s="5"/>
    </row>
    <row r="334" ht="14.25">
      <c r="H334" s="5"/>
    </row>
    <row r="335" ht="14.25">
      <c r="H335" s="5"/>
    </row>
    <row r="336" ht="14.25">
      <c r="H336" s="5"/>
    </row>
    <row r="337" ht="14.25">
      <c r="H337" s="5"/>
    </row>
    <row r="338" ht="14.25">
      <c r="H338" s="5"/>
    </row>
    <row r="339" ht="14.25">
      <c r="H339" s="5"/>
    </row>
    <row r="340" ht="14.25">
      <c r="H340" s="5"/>
    </row>
    <row r="341" ht="14.25">
      <c r="H341" s="5"/>
    </row>
    <row r="342" ht="14.25">
      <c r="H342" s="5"/>
    </row>
    <row r="343" ht="14.25">
      <c r="H343" s="5"/>
    </row>
    <row r="344" ht="14.25">
      <c r="H344" s="5"/>
    </row>
    <row r="345" ht="14.25">
      <c r="H345" s="5"/>
    </row>
    <row r="346" ht="14.25">
      <c r="H346" s="5"/>
    </row>
    <row r="347" ht="14.25">
      <c r="H347" s="5"/>
    </row>
    <row r="348" ht="14.25">
      <c r="H348" s="5"/>
    </row>
    <row r="349" ht="14.25">
      <c r="H349" s="5"/>
    </row>
    <row r="350" ht="14.25">
      <c r="H350" s="5"/>
    </row>
    <row r="351" ht="14.25">
      <c r="H351" s="5"/>
    </row>
    <row r="352" ht="14.25">
      <c r="H352" s="5"/>
    </row>
    <row r="353" ht="14.25">
      <c r="H353" s="5"/>
    </row>
    <row r="354" ht="14.25">
      <c r="H354" s="5"/>
    </row>
    <row r="355" ht="14.25">
      <c r="H355" s="5"/>
    </row>
    <row r="356" ht="14.25">
      <c r="H356" s="5"/>
    </row>
    <row r="357" ht="14.25">
      <c r="H357" s="5"/>
    </row>
    <row r="358" ht="14.25">
      <c r="H358" s="5"/>
    </row>
    <row r="359" ht="14.25">
      <c r="H359" s="5"/>
    </row>
    <row r="360" ht="14.25">
      <c r="H360" s="5"/>
    </row>
    <row r="361" ht="14.25">
      <c r="H361" s="5"/>
    </row>
    <row r="362" ht="14.25">
      <c r="H362" s="5"/>
    </row>
    <row r="363" ht="14.25">
      <c r="H363" s="5"/>
    </row>
    <row r="364" ht="14.25">
      <c r="H364" s="5"/>
    </row>
    <row r="365" ht="14.25">
      <c r="H365" s="5"/>
    </row>
    <row r="366" ht="14.25">
      <c r="H366" s="5"/>
    </row>
    <row r="367" ht="14.25">
      <c r="H367" s="5"/>
    </row>
    <row r="368" ht="14.25">
      <c r="H368" s="5"/>
    </row>
    <row r="369" ht="14.25">
      <c r="H369" s="5"/>
    </row>
    <row r="370" ht="14.25">
      <c r="H370" s="5"/>
    </row>
    <row r="371" ht="14.25">
      <c r="H371" s="5"/>
    </row>
    <row r="372" ht="14.25">
      <c r="H372" s="5"/>
    </row>
    <row r="373" ht="14.25">
      <c r="H373" s="5"/>
    </row>
    <row r="374" ht="14.25">
      <c r="H374" s="5"/>
    </row>
    <row r="375" ht="14.25">
      <c r="H375" s="5"/>
    </row>
    <row r="376" ht="14.25">
      <c r="H376" s="5"/>
    </row>
    <row r="377" ht="14.25">
      <c r="H377" s="5"/>
    </row>
    <row r="378" ht="14.25">
      <c r="H378" s="5"/>
    </row>
    <row r="379" ht="14.25">
      <c r="H379" s="5"/>
    </row>
    <row r="380" ht="14.25">
      <c r="H380" s="5"/>
    </row>
    <row r="381" ht="14.25">
      <c r="H381" s="5"/>
    </row>
    <row r="382" ht="14.25">
      <c r="H382" s="5"/>
    </row>
    <row r="383" ht="14.25">
      <c r="H383" s="5"/>
    </row>
    <row r="384" ht="14.25">
      <c r="H384" s="5"/>
    </row>
    <row r="385" ht="14.25">
      <c r="H385" s="5"/>
    </row>
    <row r="386" ht="14.25">
      <c r="H386" s="5"/>
    </row>
    <row r="387" ht="14.25">
      <c r="H387" s="5"/>
    </row>
    <row r="388" ht="14.25">
      <c r="H388" s="5"/>
    </row>
    <row r="389" ht="14.25">
      <c r="H389" s="5"/>
    </row>
    <row r="390" ht="14.25">
      <c r="H390" s="5"/>
    </row>
    <row r="391" ht="14.25">
      <c r="H391" s="5"/>
    </row>
    <row r="392" ht="14.25">
      <c r="H392" s="5"/>
    </row>
    <row r="393" ht="14.25">
      <c r="H393" s="5"/>
    </row>
    <row r="394" ht="14.25">
      <c r="H394" s="5"/>
    </row>
    <row r="395" ht="14.25">
      <c r="H395" s="5"/>
    </row>
    <row r="396" ht="14.25">
      <c r="H396" s="5"/>
    </row>
    <row r="397" ht="14.25">
      <c r="H397" s="5"/>
    </row>
    <row r="398" ht="14.25">
      <c r="H398" s="5"/>
    </row>
    <row r="399" ht="14.25">
      <c r="H399" s="5"/>
    </row>
    <row r="400" ht="14.25">
      <c r="H400" s="5"/>
    </row>
    <row r="401" ht="14.25">
      <c r="H401" s="5"/>
    </row>
    <row r="402" ht="14.25">
      <c r="H402" s="5"/>
    </row>
    <row r="403" ht="14.25">
      <c r="H403" s="5"/>
    </row>
    <row r="404" ht="14.25">
      <c r="H404" s="5"/>
    </row>
    <row r="405" ht="14.25">
      <c r="H405" s="5"/>
    </row>
    <row r="406" ht="14.25">
      <c r="H406" s="5"/>
    </row>
    <row r="407" ht="14.25">
      <c r="H407" s="5"/>
    </row>
    <row r="408" ht="14.25">
      <c r="H408" s="5"/>
    </row>
    <row r="409" ht="14.25">
      <c r="H409" s="5"/>
    </row>
    <row r="410" ht="14.25">
      <c r="H410" s="5"/>
    </row>
    <row r="411" ht="14.25">
      <c r="H411" s="5"/>
    </row>
    <row r="412" ht="14.25">
      <c r="H412" s="5"/>
    </row>
    <row r="413" ht="14.25">
      <c r="H413" s="5"/>
    </row>
    <row r="414" ht="14.25">
      <c r="H414" s="5"/>
    </row>
    <row r="415" ht="14.25">
      <c r="H415" s="5"/>
    </row>
    <row r="416" ht="14.25">
      <c r="H416" s="5"/>
    </row>
    <row r="417" ht="14.25">
      <c r="H417" s="5"/>
    </row>
    <row r="418" ht="14.25">
      <c r="H418" s="5"/>
    </row>
    <row r="419" ht="14.25">
      <c r="H419" s="5"/>
    </row>
    <row r="420" ht="14.25">
      <c r="H420" s="5"/>
    </row>
    <row r="421" ht="14.25">
      <c r="H421" s="5"/>
    </row>
    <row r="422" ht="14.25">
      <c r="H422" s="5"/>
    </row>
    <row r="423" ht="14.25">
      <c r="H423" s="5"/>
    </row>
    <row r="424" ht="14.25">
      <c r="H424" s="5"/>
    </row>
    <row r="425" ht="14.25">
      <c r="H425" s="5"/>
    </row>
    <row r="426" ht="14.25">
      <c r="H426" s="5"/>
    </row>
    <row r="427" ht="14.25">
      <c r="H427" s="5"/>
    </row>
    <row r="428" ht="14.25">
      <c r="H428" s="5"/>
    </row>
    <row r="429" ht="14.25">
      <c r="H429" s="5"/>
    </row>
    <row r="430" ht="14.25">
      <c r="H430" s="5"/>
    </row>
    <row r="431" ht="14.25">
      <c r="H431" s="5"/>
    </row>
    <row r="432" ht="14.25">
      <c r="H432" s="5"/>
    </row>
    <row r="433" ht="14.25">
      <c r="H433" s="5"/>
    </row>
    <row r="434" ht="14.25">
      <c r="H434" s="5"/>
    </row>
    <row r="435" ht="14.25">
      <c r="H435" s="5"/>
    </row>
    <row r="436" ht="14.25">
      <c r="H436" s="5"/>
    </row>
    <row r="437" ht="14.25">
      <c r="H437" s="5"/>
    </row>
    <row r="438" ht="14.25">
      <c r="H438" s="5"/>
    </row>
    <row r="439" ht="14.25">
      <c r="H439" s="5"/>
    </row>
    <row r="440" ht="14.25">
      <c r="H440" s="5"/>
    </row>
    <row r="441" ht="14.25">
      <c r="H441" s="5"/>
    </row>
    <row r="442" ht="14.25">
      <c r="H442" s="5"/>
    </row>
    <row r="443" ht="14.25">
      <c r="H443" s="5"/>
    </row>
    <row r="444" ht="14.25">
      <c r="H444" s="5"/>
    </row>
    <row r="445" ht="14.25">
      <c r="H445" s="5"/>
    </row>
    <row r="446" ht="14.25">
      <c r="H446" s="5"/>
    </row>
    <row r="447" ht="14.25">
      <c r="H447" s="5"/>
    </row>
    <row r="448" ht="14.25">
      <c r="H448" s="5"/>
    </row>
    <row r="449" ht="14.25">
      <c r="H449" s="5"/>
    </row>
    <row r="450" ht="14.25">
      <c r="H450" s="5"/>
    </row>
    <row r="451" ht="14.25">
      <c r="H451" s="5"/>
    </row>
    <row r="452" ht="14.25">
      <c r="H452" s="5"/>
    </row>
    <row r="453" ht="14.25">
      <c r="H453" s="5"/>
    </row>
    <row r="454" ht="14.25">
      <c r="H454" s="5"/>
    </row>
    <row r="455" ht="14.25">
      <c r="H455" s="5"/>
    </row>
    <row r="456" ht="14.25">
      <c r="H456" s="5"/>
    </row>
    <row r="457" ht="14.25">
      <c r="H457" s="5"/>
    </row>
    <row r="458" ht="14.25">
      <c r="H458" s="5"/>
    </row>
    <row r="459" ht="14.25">
      <c r="H459" s="5"/>
    </row>
    <row r="460" ht="14.25">
      <c r="H460" s="5"/>
    </row>
    <row r="461" ht="14.25">
      <c r="H461" s="5"/>
    </row>
    <row r="462" ht="14.25">
      <c r="H462" s="5"/>
    </row>
    <row r="463" ht="14.25">
      <c r="H463" s="5"/>
    </row>
    <row r="464" ht="14.25">
      <c r="H464" s="5"/>
    </row>
    <row r="465" ht="14.25">
      <c r="H465" s="5"/>
    </row>
    <row r="466" ht="14.25">
      <c r="H466" s="5"/>
    </row>
    <row r="467" ht="14.25">
      <c r="H467" s="5"/>
    </row>
    <row r="468" ht="14.25">
      <c r="H468" s="5"/>
    </row>
    <row r="469" ht="14.25">
      <c r="H469" s="5"/>
    </row>
    <row r="470" ht="14.25">
      <c r="H470" s="5"/>
    </row>
    <row r="471" ht="14.25">
      <c r="H471" s="5"/>
    </row>
    <row r="472" ht="14.25">
      <c r="H472" s="5"/>
    </row>
    <row r="473" ht="14.25">
      <c r="H473" s="5"/>
    </row>
    <row r="474" ht="14.25">
      <c r="H474" s="5"/>
    </row>
    <row r="475" ht="14.25">
      <c r="H475" s="5"/>
    </row>
    <row r="476" ht="14.25">
      <c r="H476" s="5"/>
    </row>
    <row r="477" ht="14.25">
      <c r="H477" s="5"/>
    </row>
    <row r="478" ht="14.25">
      <c r="H478" s="5"/>
    </row>
    <row r="479" ht="14.25">
      <c r="H479" s="5"/>
    </row>
    <row r="480" ht="14.25">
      <c r="H480" s="5"/>
    </row>
    <row r="481" ht="14.25">
      <c r="H481" s="5"/>
    </row>
    <row r="482" ht="14.25">
      <c r="H482" s="5"/>
    </row>
    <row r="483" ht="14.25">
      <c r="H483" s="5"/>
    </row>
    <row r="484" ht="14.25">
      <c r="H484" s="5"/>
    </row>
    <row r="485" ht="14.25">
      <c r="H485" s="5"/>
    </row>
    <row r="486" ht="14.25">
      <c r="H486" s="5"/>
    </row>
    <row r="487" ht="14.25">
      <c r="H487" s="5"/>
    </row>
    <row r="488" ht="14.25">
      <c r="H488" s="5"/>
    </row>
    <row r="489" ht="14.25">
      <c r="H489" s="5"/>
    </row>
    <row r="490" ht="14.25">
      <c r="H490" s="5"/>
    </row>
    <row r="491" ht="14.25">
      <c r="H491" s="5"/>
    </row>
    <row r="492" ht="14.25">
      <c r="H492" s="5"/>
    </row>
    <row r="493" ht="14.25">
      <c r="H493" s="5"/>
    </row>
    <row r="494" ht="14.25">
      <c r="H494" s="5"/>
    </row>
    <row r="495" ht="14.25">
      <c r="H495" s="5"/>
    </row>
    <row r="496" ht="14.25">
      <c r="H496" s="5"/>
    </row>
    <row r="497" ht="14.25">
      <c r="H497" s="5"/>
    </row>
    <row r="498" ht="14.25">
      <c r="H498" s="5"/>
    </row>
    <row r="499" ht="14.25">
      <c r="H499" s="5"/>
    </row>
    <row r="500" ht="14.25">
      <c r="H500" s="5"/>
    </row>
    <row r="501" ht="14.25">
      <c r="H501" s="5"/>
    </row>
    <row r="502" ht="14.25">
      <c r="H502" s="5"/>
    </row>
    <row r="503" ht="14.25">
      <c r="H503" s="5"/>
    </row>
    <row r="504" ht="14.25">
      <c r="H504" s="5"/>
    </row>
    <row r="505" ht="14.25">
      <c r="H505" s="5"/>
    </row>
    <row r="506" ht="14.25">
      <c r="H506" s="5"/>
    </row>
    <row r="507" ht="14.25">
      <c r="H507" s="5"/>
    </row>
    <row r="508" ht="14.25">
      <c r="H508" s="5"/>
    </row>
    <row r="509" ht="14.25">
      <c r="H509" s="5"/>
    </row>
    <row r="510" ht="14.25">
      <c r="H510" s="5"/>
    </row>
    <row r="511" ht="14.25">
      <c r="H511" s="5"/>
    </row>
    <row r="512" ht="14.25">
      <c r="H512" s="5"/>
    </row>
    <row r="513" ht="14.25">
      <c r="H513" s="5"/>
    </row>
    <row r="514" ht="14.25">
      <c r="H514" s="5"/>
    </row>
    <row r="515" ht="14.25">
      <c r="H515" s="5"/>
    </row>
    <row r="516" ht="14.25">
      <c r="H516" s="5"/>
    </row>
    <row r="517" ht="14.25">
      <c r="H517" s="5"/>
    </row>
    <row r="518" ht="14.25">
      <c r="H518" s="5"/>
    </row>
    <row r="519" ht="14.25">
      <c r="H519" s="5"/>
    </row>
    <row r="520" ht="14.25">
      <c r="H520" s="5"/>
    </row>
    <row r="521" ht="14.25">
      <c r="H521" s="5"/>
    </row>
    <row r="522" ht="14.25">
      <c r="H522" s="5"/>
    </row>
    <row r="523" ht="14.25">
      <c r="H523" s="5"/>
    </row>
    <row r="524" ht="14.25">
      <c r="H524" s="5"/>
    </row>
    <row r="525" ht="14.25">
      <c r="H525" s="5"/>
    </row>
    <row r="526" ht="14.25">
      <c r="H526" s="5"/>
    </row>
    <row r="527" ht="14.25">
      <c r="H527" s="5"/>
    </row>
    <row r="528" ht="14.25">
      <c r="H528" s="5"/>
    </row>
    <row r="529" ht="14.25">
      <c r="H529" s="5"/>
    </row>
    <row r="530" ht="14.25">
      <c r="H530" s="5"/>
    </row>
    <row r="531" ht="14.25">
      <c r="H531" s="5"/>
    </row>
    <row r="532" ht="14.25">
      <c r="H532" s="5"/>
    </row>
    <row r="533" ht="14.25">
      <c r="H533" s="5"/>
    </row>
    <row r="534" ht="14.25">
      <c r="H534" s="5"/>
    </row>
    <row r="535" ht="14.25">
      <c r="H535" s="5"/>
    </row>
    <row r="536" ht="14.25">
      <c r="H536" s="5"/>
    </row>
    <row r="537" ht="14.25">
      <c r="H537" s="5"/>
    </row>
    <row r="538" ht="14.25">
      <c r="H538" s="5"/>
    </row>
    <row r="539" ht="14.25">
      <c r="H539" s="5"/>
    </row>
    <row r="540" ht="14.25">
      <c r="H540" s="5"/>
    </row>
    <row r="541" ht="14.25">
      <c r="H541" s="5"/>
    </row>
    <row r="542" ht="14.25">
      <c r="H542" s="5"/>
    </row>
    <row r="543" ht="14.25">
      <c r="H543" s="5"/>
    </row>
    <row r="544" ht="14.25">
      <c r="H544" s="5"/>
    </row>
    <row r="545" ht="14.25">
      <c r="H545" s="5"/>
    </row>
    <row r="546" ht="14.25">
      <c r="H546" s="5"/>
    </row>
    <row r="547" ht="14.25">
      <c r="H547" s="5"/>
    </row>
    <row r="548" ht="14.25">
      <c r="H548" s="5"/>
    </row>
    <row r="549" ht="14.25">
      <c r="H549" s="5"/>
    </row>
    <row r="550" ht="14.25">
      <c r="H550" s="5"/>
    </row>
    <row r="551" ht="14.25">
      <c r="H551" s="5"/>
    </row>
    <row r="552" ht="14.25">
      <c r="H552" s="5"/>
    </row>
    <row r="553" ht="14.25">
      <c r="H553" s="5"/>
    </row>
    <row r="554" ht="14.25">
      <c r="H554" s="5"/>
    </row>
    <row r="555" ht="14.25">
      <c r="H555" s="5"/>
    </row>
    <row r="556" ht="14.25">
      <c r="H556" s="5"/>
    </row>
    <row r="557" ht="14.25">
      <c r="H557" s="5"/>
    </row>
    <row r="558" ht="14.25">
      <c r="H558" s="5"/>
    </row>
    <row r="559" ht="14.25">
      <c r="H559" s="5"/>
    </row>
    <row r="560" ht="14.25">
      <c r="H560" s="5"/>
    </row>
    <row r="561" ht="14.25">
      <c r="H561" s="5"/>
    </row>
    <row r="562" ht="14.25">
      <c r="H562" s="5"/>
    </row>
    <row r="563" ht="14.25">
      <c r="H563" s="5"/>
    </row>
  </sheetData>
  <sheetProtection/>
  <mergeCells count="157">
    <mergeCell ref="C52:E52"/>
    <mergeCell ref="C61:E61"/>
    <mergeCell ref="H42:I42"/>
    <mergeCell ref="L42:M42"/>
    <mergeCell ref="C47:E47"/>
    <mergeCell ref="F42:G42"/>
    <mergeCell ref="C42:E42"/>
    <mergeCell ref="F47:G47"/>
    <mergeCell ref="C45:E45"/>
    <mergeCell ref="F52:G52"/>
    <mergeCell ref="C81:E81"/>
    <mergeCell ref="C82:E82"/>
    <mergeCell ref="C83:E83"/>
    <mergeCell ref="C77:D77"/>
    <mergeCell ref="C80:D80"/>
    <mergeCell ref="C78:D78"/>
    <mergeCell ref="C76:E76"/>
    <mergeCell ref="N83:O83"/>
    <mergeCell ref="F79:G79"/>
    <mergeCell ref="N79:O79"/>
    <mergeCell ref="F78:G78"/>
    <mergeCell ref="F80:G80"/>
    <mergeCell ref="N78:O78"/>
    <mergeCell ref="N80:O80"/>
    <mergeCell ref="F77:G77"/>
    <mergeCell ref="N77:O77"/>
    <mergeCell ref="C58:E58"/>
    <mergeCell ref="F58:G58"/>
    <mergeCell ref="C68:E68"/>
    <mergeCell ref="C60:E60"/>
    <mergeCell ref="C67:E67"/>
    <mergeCell ref="F61:G61"/>
    <mergeCell ref="C63:E63"/>
    <mergeCell ref="C62:E62"/>
    <mergeCell ref="C59:E59"/>
    <mergeCell ref="F59:G59"/>
    <mergeCell ref="F67:G67"/>
    <mergeCell ref="F68:G68"/>
    <mergeCell ref="F76:G76"/>
    <mergeCell ref="N76:O76"/>
    <mergeCell ref="N58:O58"/>
    <mergeCell ref="N59:O59"/>
    <mergeCell ref="N60:O60"/>
    <mergeCell ref="F70:G70"/>
    <mergeCell ref="F69:G69"/>
    <mergeCell ref="F64:G64"/>
    <mergeCell ref="N64:O64"/>
    <mergeCell ref="F60:G60"/>
    <mergeCell ref="F65:G65"/>
    <mergeCell ref="N65:O65"/>
    <mergeCell ref="N70:O70"/>
    <mergeCell ref="N62:O62"/>
    <mergeCell ref="C66:E66"/>
    <mergeCell ref="H68:I68"/>
    <mergeCell ref="F62:G62"/>
    <mergeCell ref="C70:D70"/>
    <mergeCell ref="N68:O68"/>
    <mergeCell ref="N67:O67"/>
    <mergeCell ref="C64:E64"/>
    <mergeCell ref="C65:E65"/>
    <mergeCell ref="N54:O54"/>
    <mergeCell ref="F54:G54"/>
    <mergeCell ref="F55:G55"/>
    <mergeCell ref="C57:E57"/>
    <mergeCell ref="C55:E55"/>
    <mergeCell ref="N57:O57"/>
    <mergeCell ref="F57:G57"/>
    <mergeCell ref="N55:O55"/>
    <mergeCell ref="C54:E54"/>
    <mergeCell ref="L49:M49"/>
    <mergeCell ref="N50:O50"/>
    <mergeCell ref="C50:E50"/>
    <mergeCell ref="F50:G50"/>
    <mergeCell ref="H52:I52"/>
    <mergeCell ref="H51:I51"/>
    <mergeCell ref="J49:K49"/>
    <mergeCell ref="C31:E31"/>
    <mergeCell ref="F39:G39"/>
    <mergeCell ref="C37:E37"/>
    <mergeCell ref="C38:E38"/>
    <mergeCell ref="F37:G37"/>
    <mergeCell ref="F38:G38"/>
    <mergeCell ref="C36:E36"/>
    <mergeCell ref="C9:E9"/>
    <mergeCell ref="F9:G9"/>
    <mergeCell ref="F41:G41"/>
    <mergeCell ref="C30:E30"/>
    <mergeCell ref="C32:E32"/>
    <mergeCell ref="F30:G30"/>
    <mergeCell ref="C41:E41"/>
    <mergeCell ref="F33:G33"/>
    <mergeCell ref="C39:E39"/>
    <mergeCell ref="F36:G36"/>
    <mergeCell ref="N41:O41"/>
    <mergeCell ref="L41:M41"/>
    <mergeCell ref="C8:E8"/>
    <mergeCell ref="F8:G8"/>
    <mergeCell ref="H8:I8"/>
    <mergeCell ref="C40:E40"/>
    <mergeCell ref="F40:G40"/>
    <mergeCell ref="C29:E29"/>
    <mergeCell ref="F29:G29"/>
    <mergeCell ref="F32:G32"/>
    <mergeCell ref="L40:M40"/>
    <mergeCell ref="N29:O29"/>
    <mergeCell ref="N9:O9"/>
    <mergeCell ref="N40:O40"/>
    <mergeCell ref="L7:M7"/>
    <mergeCell ref="J8:K8"/>
    <mergeCell ref="L8:M8"/>
    <mergeCell ref="N8:O8"/>
    <mergeCell ref="H6:I6"/>
    <mergeCell ref="J6:K6"/>
    <mergeCell ref="H40:I40"/>
    <mergeCell ref="H41:I41"/>
    <mergeCell ref="H9:I9"/>
    <mergeCell ref="H29:I29"/>
    <mergeCell ref="H30:I30"/>
    <mergeCell ref="H32:I32"/>
    <mergeCell ref="C53:E53"/>
    <mergeCell ref="F53:G53"/>
    <mergeCell ref="N52:O52"/>
    <mergeCell ref="C49:E49"/>
    <mergeCell ref="F49:G49"/>
    <mergeCell ref="N49:O49"/>
    <mergeCell ref="C51:E51"/>
    <mergeCell ref="F51:G51"/>
    <mergeCell ref="N51:O51"/>
    <mergeCell ref="H49:I49"/>
    <mergeCell ref="C35:E35"/>
    <mergeCell ref="C34:E34"/>
    <mergeCell ref="C33:E33"/>
    <mergeCell ref="C10:E10"/>
    <mergeCell ref="C11:E11"/>
    <mergeCell ref="C12:E12"/>
    <mergeCell ref="C13:E13"/>
    <mergeCell ref="C14:E14"/>
    <mergeCell ref="C15:E15"/>
    <mergeCell ref="C17:E17"/>
    <mergeCell ref="C18:E18"/>
    <mergeCell ref="C16:E16"/>
    <mergeCell ref="C25:E25"/>
    <mergeCell ref="C26:E26"/>
    <mergeCell ref="C19:E19"/>
    <mergeCell ref="C20:E20"/>
    <mergeCell ref="C21:E21"/>
    <mergeCell ref="C22:E22"/>
    <mergeCell ref="C48:E48"/>
    <mergeCell ref="J7:K7"/>
    <mergeCell ref="C43:E43"/>
    <mergeCell ref="F43:G43"/>
    <mergeCell ref="C44:E44"/>
    <mergeCell ref="C23:E23"/>
    <mergeCell ref="C24:E24"/>
    <mergeCell ref="C28:E28"/>
    <mergeCell ref="C27:E27"/>
    <mergeCell ref="F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Q56"/>
  <sheetViews>
    <sheetView workbookViewId="0" topLeftCell="A1">
      <selection activeCell="J8" sqref="J8:K8"/>
    </sheetView>
  </sheetViews>
  <sheetFormatPr defaultColWidth="9.140625" defaultRowHeight="15"/>
  <cols>
    <col min="1" max="1" width="3.57421875" style="0" customWidth="1"/>
    <col min="5" max="5" width="20.8515625" style="0" customWidth="1"/>
    <col min="6" max="6" width="8.00390625" style="0" customWidth="1"/>
    <col min="7" max="7" width="14.00390625" style="0" customWidth="1"/>
    <col min="15" max="15" width="11.7109375" style="0" customWidth="1"/>
  </cols>
  <sheetData>
    <row r="5" spans="2:15" ht="14.25">
      <c r="B5" s="20"/>
      <c r="C5" s="1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</row>
    <row r="6" spans="2:15" ht="14.25">
      <c r="B6" s="21"/>
      <c r="C6" s="4"/>
      <c r="D6" s="5"/>
      <c r="E6" s="6"/>
      <c r="F6" s="5"/>
      <c r="G6" s="6"/>
      <c r="H6" s="124" t="s">
        <v>3</v>
      </c>
      <c r="I6" s="125"/>
      <c r="J6" s="124" t="s">
        <v>4</v>
      </c>
      <c r="K6" s="125"/>
      <c r="L6" s="5" t="s">
        <v>5</v>
      </c>
      <c r="M6" s="6"/>
      <c r="N6" s="5"/>
      <c r="O6" s="6"/>
    </row>
    <row r="7" spans="2:15" ht="14.25">
      <c r="B7" s="21"/>
      <c r="C7" s="9"/>
      <c r="D7" s="10"/>
      <c r="E7" s="11"/>
      <c r="F7" s="10"/>
      <c r="G7" s="11"/>
      <c r="H7" s="10"/>
      <c r="I7" s="11"/>
      <c r="J7" s="10"/>
      <c r="K7" s="11"/>
      <c r="L7" s="121"/>
      <c r="M7" s="123"/>
      <c r="N7" s="10"/>
      <c r="O7" s="11"/>
    </row>
    <row r="8" spans="2:15" ht="14.25">
      <c r="B8" s="22"/>
      <c r="C8" s="121" t="s">
        <v>0</v>
      </c>
      <c r="D8" s="122"/>
      <c r="E8" s="123"/>
      <c r="F8" s="121">
        <f>165895.67*12</f>
        <v>1990748.04</v>
      </c>
      <c r="G8" s="123"/>
      <c r="H8" s="126">
        <f>(F8+J8+L8)*30.2%</f>
        <v>757112.3510799999</v>
      </c>
      <c r="I8" s="127"/>
      <c r="J8" s="121">
        <v>325044.09</v>
      </c>
      <c r="K8" s="123"/>
      <c r="L8" s="126">
        <v>191202.41</v>
      </c>
      <c r="M8" s="127"/>
      <c r="N8" s="126">
        <f>F8+H8+J8+L8</f>
        <v>3264106.89108</v>
      </c>
      <c r="O8" s="127"/>
    </row>
    <row r="9" spans="2:15" ht="14.25">
      <c r="B9" s="17">
        <v>211</v>
      </c>
      <c r="C9" s="121" t="s">
        <v>24</v>
      </c>
      <c r="D9" s="122"/>
      <c r="E9" s="123"/>
      <c r="F9" s="121" t="s">
        <v>31</v>
      </c>
      <c r="G9" s="123"/>
      <c r="H9" s="18"/>
      <c r="I9" s="19"/>
      <c r="J9" s="16"/>
      <c r="K9" s="15"/>
      <c r="L9" s="18"/>
      <c r="M9" s="19"/>
      <c r="N9" s="126">
        <v>15900</v>
      </c>
      <c r="O9" s="123"/>
    </row>
    <row r="10" spans="2:15" ht="14.25">
      <c r="B10" s="17">
        <v>212</v>
      </c>
      <c r="C10" s="121" t="s">
        <v>23</v>
      </c>
      <c r="D10" s="122"/>
      <c r="E10" s="123"/>
      <c r="F10" s="121" t="s">
        <v>32</v>
      </c>
      <c r="G10" s="123"/>
      <c r="H10" s="18"/>
      <c r="I10" s="19"/>
      <c r="J10" s="16"/>
      <c r="K10" s="15"/>
      <c r="L10" s="18"/>
      <c r="M10" s="19"/>
      <c r="N10" s="126">
        <v>19200</v>
      </c>
      <c r="O10" s="127"/>
    </row>
    <row r="11" spans="2:15" ht="14.25">
      <c r="B11" s="17">
        <v>211</v>
      </c>
      <c r="C11" s="121" t="s">
        <v>1</v>
      </c>
      <c r="D11" s="122"/>
      <c r="E11" s="123"/>
      <c r="F11" s="121">
        <f>52889.97*12</f>
        <v>634679.64</v>
      </c>
      <c r="G11" s="123"/>
      <c r="H11" s="126">
        <f>(F11+J11+L11)*34.2%</f>
        <v>238766.48056800003</v>
      </c>
      <c r="I11" s="127"/>
      <c r="J11" s="10"/>
      <c r="K11" s="11"/>
      <c r="L11" s="126">
        <f>F11*10%</f>
        <v>63467.96400000001</v>
      </c>
      <c r="M11" s="127"/>
      <c r="N11" s="126">
        <f>F11+H11+J11+L11</f>
        <v>936914.084568</v>
      </c>
      <c r="O11" s="127"/>
    </row>
    <row r="12" spans="2:15" ht="14.25">
      <c r="B12" s="17">
        <v>211</v>
      </c>
      <c r="C12" s="9" t="s">
        <v>2</v>
      </c>
      <c r="D12" s="10"/>
      <c r="E12" s="11"/>
      <c r="F12" s="121">
        <f>208355.79*12</f>
        <v>2500269.48</v>
      </c>
      <c r="G12" s="123"/>
      <c r="H12" s="126">
        <f>(F12+J12+L12)*34.2%</f>
        <v>940601.378376</v>
      </c>
      <c r="I12" s="127"/>
      <c r="J12" s="10"/>
      <c r="K12" s="11"/>
      <c r="L12" s="126">
        <f>F12*10%</f>
        <v>250026.948</v>
      </c>
      <c r="M12" s="127"/>
      <c r="N12" s="126">
        <f>F12+H12+J12+L12</f>
        <v>3690897.806376</v>
      </c>
      <c r="O12" s="127"/>
    </row>
    <row r="13" spans="2:17" ht="14.25">
      <c r="B13" s="17"/>
      <c r="C13" s="121" t="s">
        <v>6</v>
      </c>
      <c r="D13" s="122"/>
      <c r="E13" s="123"/>
      <c r="F13" s="124">
        <f>SUM(F8:F12)</f>
        <v>5125697.16</v>
      </c>
      <c r="G13" s="125"/>
      <c r="H13" s="126">
        <f>(F13+J13+L13)*34.2%</f>
        <v>2039452.3503720001</v>
      </c>
      <c r="I13" s="127"/>
      <c r="J13" s="124">
        <f>SUM(J8:J12)</f>
        <v>325044.09</v>
      </c>
      <c r="K13" s="125"/>
      <c r="L13" s="121">
        <f>F13*10%</f>
        <v>512569.716</v>
      </c>
      <c r="M13" s="123"/>
      <c r="N13" s="126">
        <f>N8+N9+N10+N11+N12</f>
        <v>7927018.782024</v>
      </c>
      <c r="O13" s="127"/>
      <c r="Q13" s="5"/>
    </row>
    <row r="14" spans="2:17" ht="14.25">
      <c r="B14" s="17">
        <v>223</v>
      </c>
      <c r="C14" s="121" t="s">
        <v>7</v>
      </c>
      <c r="D14" s="122"/>
      <c r="E14" s="123"/>
      <c r="F14" s="121" t="s">
        <v>29</v>
      </c>
      <c r="G14" s="123"/>
      <c r="H14" s="121"/>
      <c r="I14" s="123"/>
      <c r="J14" s="121"/>
      <c r="K14" s="123"/>
      <c r="L14" s="121"/>
      <c r="M14" s="123"/>
      <c r="N14" s="121">
        <v>313200</v>
      </c>
      <c r="O14" s="123"/>
      <c r="Q14" s="5"/>
    </row>
    <row r="15" spans="2:17" ht="14.25">
      <c r="B15" s="17">
        <v>223</v>
      </c>
      <c r="C15" s="121" t="s">
        <v>7</v>
      </c>
      <c r="D15" s="122"/>
      <c r="E15" s="123"/>
      <c r="F15" s="121" t="s">
        <v>30</v>
      </c>
      <c r="G15" s="123"/>
      <c r="H15" s="14"/>
      <c r="I15" s="15"/>
      <c r="J15" s="14"/>
      <c r="K15" s="15"/>
      <c r="L15" s="16"/>
      <c r="M15" s="15"/>
      <c r="N15" s="121">
        <v>34800</v>
      </c>
      <c r="O15" s="123"/>
      <c r="Q15" s="5"/>
    </row>
    <row r="16" spans="2:15" ht="14.25">
      <c r="B16" s="17">
        <v>221</v>
      </c>
      <c r="C16" s="121" t="s">
        <v>8</v>
      </c>
      <c r="D16" s="122"/>
      <c r="E16" s="123"/>
      <c r="F16" s="121" t="s">
        <v>33</v>
      </c>
      <c r="G16" s="123"/>
      <c r="H16" s="121"/>
      <c r="I16" s="123"/>
      <c r="J16" s="9"/>
      <c r="K16" s="11"/>
      <c r="L16" s="10"/>
      <c r="M16" s="11"/>
      <c r="N16" s="121">
        <v>5423.28</v>
      </c>
      <c r="O16" s="123"/>
    </row>
    <row r="17" spans="2:15" ht="14.25">
      <c r="B17" s="17">
        <v>222</v>
      </c>
      <c r="C17" s="121" t="s">
        <v>25</v>
      </c>
      <c r="D17" s="122"/>
      <c r="E17" s="123"/>
      <c r="F17" s="121">
        <v>7750</v>
      </c>
      <c r="G17" s="123"/>
      <c r="H17" s="14"/>
      <c r="I17" s="15"/>
      <c r="J17" s="9"/>
      <c r="K17" s="11"/>
      <c r="L17" s="10"/>
      <c r="M17" s="11"/>
      <c r="N17" s="121">
        <f>F17</f>
        <v>7750</v>
      </c>
      <c r="O17" s="123"/>
    </row>
    <row r="18" spans="2:15" ht="14.25">
      <c r="B18" s="17">
        <v>222</v>
      </c>
      <c r="C18" s="121" t="s">
        <v>9</v>
      </c>
      <c r="D18" s="122"/>
      <c r="E18" s="123"/>
      <c r="F18" s="121">
        <v>10000</v>
      </c>
      <c r="G18" s="123"/>
      <c r="H18" s="121"/>
      <c r="I18" s="123"/>
      <c r="J18" s="9"/>
      <c r="K18" s="11"/>
      <c r="L18" s="10"/>
      <c r="M18" s="11"/>
      <c r="N18" s="121">
        <f>F18</f>
        <v>10000</v>
      </c>
      <c r="O18" s="123"/>
    </row>
    <row r="19" spans="2:15" ht="14.25">
      <c r="B19" s="17">
        <v>225</v>
      </c>
      <c r="C19" s="121" t="s">
        <v>27</v>
      </c>
      <c r="D19" s="122"/>
      <c r="E19" s="123"/>
      <c r="F19" s="121" t="s">
        <v>28</v>
      </c>
      <c r="G19" s="123"/>
      <c r="H19" s="14"/>
      <c r="I19" s="15"/>
      <c r="J19" s="10"/>
      <c r="K19" s="11"/>
      <c r="L19" s="10"/>
      <c r="M19" s="11"/>
      <c r="N19" s="121">
        <v>16800</v>
      </c>
      <c r="O19" s="123"/>
    </row>
    <row r="20" spans="2:15" ht="14.25">
      <c r="B20" s="17">
        <v>225</v>
      </c>
      <c r="C20" s="121" t="s">
        <v>26</v>
      </c>
      <c r="D20" s="122"/>
      <c r="E20" s="123"/>
      <c r="F20" s="121">
        <v>4000</v>
      </c>
      <c r="G20" s="123"/>
      <c r="H20" s="14"/>
      <c r="I20" s="15"/>
      <c r="J20" s="10"/>
      <c r="K20" s="11"/>
      <c r="L20" s="10"/>
      <c r="M20" s="11"/>
      <c r="N20" s="121">
        <f>F20</f>
        <v>4000</v>
      </c>
      <c r="O20" s="123"/>
    </row>
    <row r="21" spans="2:15" ht="14.25">
      <c r="B21" s="17">
        <v>225</v>
      </c>
      <c r="C21" s="121" t="s">
        <v>34</v>
      </c>
      <c r="D21" s="122"/>
      <c r="E21" s="123"/>
      <c r="F21" s="121">
        <v>38563</v>
      </c>
      <c r="G21" s="123"/>
      <c r="H21" s="14"/>
      <c r="I21" s="15"/>
      <c r="J21" s="10"/>
      <c r="K21" s="11"/>
      <c r="L21" s="10"/>
      <c r="M21" s="11"/>
      <c r="N21" s="121">
        <v>38563</v>
      </c>
      <c r="O21" s="123"/>
    </row>
    <row r="22" spans="2:15" ht="14.25">
      <c r="B22" s="17">
        <v>226</v>
      </c>
      <c r="C22" s="121" t="s">
        <v>46</v>
      </c>
      <c r="D22" s="122"/>
      <c r="E22" s="123"/>
      <c r="F22" s="121" t="s">
        <v>47</v>
      </c>
      <c r="G22" s="123"/>
      <c r="H22" s="14"/>
      <c r="I22" s="15"/>
      <c r="J22" s="10"/>
      <c r="K22" s="11"/>
      <c r="L22" s="10"/>
      <c r="M22" s="11"/>
      <c r="N22" s="121">
        <v>28000</v>
      </c>
      <c r="O22" s="123"/>
    </row>
    <row r="23" spans="2:15" ht="14.25">
      <c r="B23" s="17">
        <v>226</v>
      </c>
      <c r="C23" s="121" t="s">
        <v>48</v>
      </c>
      <c r="D23" s="122"/>
      <c r="E23" s="123"/>
      <c r="F23" s="121" t="s">
        <v>49</v>
      </c>
      <c r="G23" s="123"/>
      <c r="H23" s="14"/>
      <c r="I23" s="15"/>
      <c r="J23" s="10"/>
      <c r="K23" s="11"/>
      <c r="L23" s="10"/>
      <c r="M23" s="11"/>
      <c r="N23" s="121">
        <v>1272</v>
      </c>
      <c r="O23" s="123"/>
    </row>
    <row r="24" spans="2:15" ht="14.25">
      <c r="B24" s="17">
        <v>226</v>
      </c>
      <c r="C24" s="121" t="s">
        <v>60</v>
      </c>
      <c r="D24" s="122"/>
      <c r="E24" s="123"/>
      <c r="F24" s="121" t="s">
        <v>61</v>
      </c>
      <c r="G24" s="123"/>
      <c r="H24" s="14"/>
      <c r="I24" s="15"/>
      <c r="J24" s="10"/>
      <c r="K24" s="11"/>
      <c r="L24" s="10"/>
      <c r="M24" s="11"/>
      <c r="N24" s="121">
        <v>2205</v>
      </c>
      <c r="O24" s="123"/>
    </row>
    <row r="25" spans="2:15" ht="14.25">
      <c r="B25" s="17">
        <v>226</v>
      </c>
      <c r="C25" s="121" t="s">
        <v>35</v>
      </c>
      <c r="D25" s="122"/>
      <c r="E25" s="123"/>
      <c r="F25" s="121">
        <v>57207</v>
      </c>
      <c r="G25" s="123"/>
      <c r="H25" s="14"/>
      <c r="I25" s="15"/>
      <c r="J25" s="10"/>
      <c r="K25" s="11"/>
      <c r="L25" s="10"/>
      <c r="M25" s="11"/>
      <c r="N25" s="121">
        <v>57207</v>
      </c>
      <c r="O25" s="123"/>
    </row>
    <row r="26" spans="2:15" ht="14.25">
      <c r="B26" s="17">
        <v>226</v>
      </c>
      <c r="C26" s="121" t="s">
        <v>36</v>
      </c>
      <c r="D26" s="122"/>
      <c r="E26" s="123"/>
      <c r="F26" s="121" t="s">
        <v>37</v>
      </c>
      <c r="G26" s="123"/>
      <c r="H26" s="14"/>
      <c r="I26" s="15"/>
      <c r="J26" s="10"/>
      <c r="K26" s="11"/>
      <c r="L26" s="10"/>
      <c r="M26" s="11"/>
      <c r="N26" s="121">
        <v>3600</v>
      </c>
      <c r="O26" s="123"/>
    </row>
    <row r="27" spans="2:15" ht="14.25">
      <c r="B27" s="17">
        <v>226</v>
      </c>
      <c r="C27" s="121" t="s">
        <v>40</v>
      </c>
      <c r="D27" s="122"/>
      <c r="E27" s="123"/>
      <c r="F27" s="121">
        <v>28000</v>
      </c>
      <c r="G27" s="123"/>
      <c r="H27" s="14"/>
      <c r="I27" s="15"/>
      <c r="J27" s="10"/>
      <c r="K27" s="11"/>
      <c r="L27" s="10"/>
      <c r="M27" s="11"/>
      <c r="N27" s="121">
        <v>28000</v>
      </c>
      <c r="O27" s="123"/>
    </row>
    <row r="28" spans="2:15" ht="14.25">
      <c r="B28" s="17">
        <v>226</v>
      </c>
      <c r="C28" s="121" t="s">
        <v>50</v>
      </c>
      <c r="D28" s="122"/>
      <c r="E28" s="123"/>
      <c r="F28" s="121">
        <v>4000</v>
      </c>
      <c r="G28" s="123"/>
      <c r="H28" s="14"/>
      <c r="I28" s="15"/>
      <c r="J28" s="10"/>
      <c r="K28" s="11"/>
      <c r="L28" s="10"/>
      <c r="M28" s="11"/>
      <c r="N28" s="121">
        <v>4000</v>
      </c>
      <c r="O28" s="123"/>
    </row>
    <row r="29" spans="2:15" ht="14.25">
      <c r="B29" s="17">
        <v>226</v>
      </c>
      <c r="C29" s="121" t="s">
        <v>41</v>
      </c>
      <c r="D29" s="122"/>
      <c r="E29" s="123"/>
      <c r="F29" s="121">
        <v>30000</v>
      </c>
      <c r="G29" s="123"/>
      <c r="H29" s="14"/>
      <c r="I29" s="15"/>
      <c r="J29" s="10"/>
      <c r="K29" s="11"/>
      <c r="L29" s="10"/>
      <c r="M29" s="11"/>
      <c r="N29" s="121">
        <v>30000</v>
      </c>
      <c r="O29" s="123"/>
    </row>
    <row r="30" spans="2:15" ht="14.25">
      <c r="B30" s="17">
        <v>226</v>
      </c>
      <c r="C30" s="121" t="s">
        <v>51</v>
      </c>
      <c r="D30" s="122"/>
      <c r="E30" s="123"/>
      <c r="F30" s="121">
        <v>4000</v>
      </c>
      <c r="G30" s="123"/>
      <c r="H30" s="14"/>
      <c r="I30" s="15"/>
      <c r="J30" s="10"/>
      <c r="K30" s="11"/>
      <c r="L30" s="10"/>
      <c r="M30" s="11"/>
      <c r="N30" s="121">
        <v>4000</v>
      </c>
      <c r="O30" s="123"/>
    </row>
    <row r="31" spans="2:15" ht="14.25">
      <c r="B31" s="17">
        <v>226</v>
      </c>
      <c r="C31" s="121" t="s">
        <v>42</v>
      </c>
      <c r="D31" s="122"/>
      <c r="E31" s="123"/>
      <c r="F31" s="121" t="s">
        <v>44</v>
      </c>
      <c r="G31" s="123"/>
      <c r="H31" s="14"/>
      <c r="I31" s="15"/>
      <c r="J31" s="10"/>
      <c r="K31" s="11"/>
      <c r="L31" s="10"/>
      <c r="M31" s="11"/>
      <c r="N31" s="121">
        <v>43000</v>
      </c>
      <c r="O31" s="123"/>
    </row>
    <row r="32" spans="2:15" ht="14.25">
      <c r="B32" s="17">
        <v>226</v>
      </c>
      <c r="C32" s="121" t="s">
        <v>43</v>
      </c>
      <c r="D32" s="122"/>
      <c r="E32" s="123"/>
      <c r="F32" s="121">
        <v>4000</v>
      </c>
      <c r="G32" s="123"/>
      <c r="H32" s="14"/>
      <c r="I32" s="15"/>
      <c r="J32" s="10"/>
      <c r="K32" s="11"/>
      <c r="L32" s="10"/>
      <c r="M32" s="11"/>
      <c r="N32" s="121">
        <v>4000</v>
      </c>
      <c r="O32" s="123"/>
    </row>
    <row r="33" spans="2:15" ht="14.25">
      <c r="B33" s="17">
        <v>226</v>
      </c>
      <c r="C33" s="121" t="s">
        <v>45</v>
      </c>
      <c r="D33" s="122"/>
      <c r="E33" s="123"/>
      <c r="F33" s="121">
        <v>6000</v>
      </c>
      <c r="G33" s="123"/>
      <c r="H33" s="14"/>
      <c r="I33" s="15"/>
      <c r="J33" s="10"/>
      <c r="K33" s="11"/>
      <c r="L33" s="10"/>
      <c r="M33" s="11"/>
      <c r="N33" s="121">
        <v>6000</v>
      </c>
      <c r="O33" s="123"/>
    </row>
    <row r="34" spans="2:15" ht="14.25">
      <c r="B34" s="17">
        <v>226</v>
      </c>
      <c r="C34" s="121" t="s">
        <v>38</v>
      </c>
      <c r="D34" s="122"/>
      <c r="E34" s="123"/>
      <c r="F34" s="121" t="s">
        <v>39</v>
      </c>
      <c r="G34" s="123"/>
      <c r="H34" s="14"/>
      <c r="I34" s="15"/>
      <c r="J34" s="10"/>
      <c r="K34" s="11"/>
      <c r="L34" s="10"/>
      <c r="M34" s="11"/>
      <c r="N34" s="121">
        <v>31200</v>
      </c>
      <c r="O34" s="123"/>
    </row>
    <row r="35" spans="2:15" ht="14.25">
      <c r="B35" s="17">
        <v>290</v>
      </c>
      <c r="C35" s="121" t="s">
        <v>53</v>
      </c>
      <c r="D35" s="122"/>
      <c r="E35" s="123"/>
      <c r="F35" s="121">
        <v>14000</v>
      </c>
      <c r="G35" s="123"/>
      <c r="H35" s="14"/>
      <c r="I35" s="15"/>
      <c r="J35" s="10"/>
      <c r="K35" s="11"/>
      <c r="L35" s="10"/>
      <c r="M35" s="11"/>
      <c r="N35" s="121">
        <v>14000</v>
      </c>
      <c r="O35" s="123"/>
    </row>
    <row r="36" spans="2:15" ht="14.25">
      <c r="B36" s="25">
        <v>290</v>
      </c>
      <c r="C36" s="121" t="s">
        <v>54</v>
      </c>
      <c r="D36" s="122"/>
      <c r="E36" s="123"/>
      <c r="F36" s="121">
        <v>11900</v>
      </c>
      <c r="G36" s="123"/>
      <c r="H36" s="14"/>
      <c r="I36" s="15"/>
      <c r="J36" s="10"/>
      <c r="K36" s="11"/>
      <c r="L36" s="10"/>
      <c r="M36" s="11"/>
      <c r="N36" s="121">
        <v>11900</v>
      </c>
      <c r="O36" s="123"/>
    </row>
    <row r="37" spans="2:15" ht="14.25">
      <c r="B37" s="25">
        <v>290</v>
      </c>
      <c r="C37" s="121" t="s">
        <v>55</v>
      </c>
      <c r="D37" s="122"/>
      <c r="E37" s="123"/>
      <c r="F37" s="121">
        <v>2000</v>
      </c>
      <c r="G37" s="123"/>
      <c r="H37" s="14"/>
      <c r="I37" s="15"/>
      <c r="J37" s="10"/>
      <c r="K37" s="11"/>
      <c r="L37" s="10"/>
      <c r="M37" s="11"/>
      <c r="N37" s="121">
        <v>2000</v>
      </c>
      <c r="O37" s="123"/>
    </row>
    <row r="38" spans="2:15" ht="14.25">
      <c r="B38" s="17">
        <v>290</v>
      </c>
      <c r="C38" s="121" t="s">
        <v>52</v>
      </c>
      <c r="D38" s="122"/>
      <c r="E38" s="123"/>
      <c r="F38" s="121">
        <v>10000</v>
      </c>
      <c r="G38" s="123"/>
      <c r="H38" s="14"/>
      <c r="I38" s="15"/>
      <c r="J38" s="10"/>
      <c r="K38" s="11"/>
      <c r="L38" s="10"/>
      <c r="M38" s="11"/>
      <c r="N38" s="121">
        <v>10000</v>
      </c>
      <c r="O38" s="123"/>
    </row>
    <row r="39" spans="2:15" ht="14.25">
      <c r="B39" s="17">
        <v>340</v>
      </c>
      <c r="C39" s="121" t="s">
        <v>10</v>
      </c>
      <c r="D39" s="122"/>
      <c r="E39" s="123"/>
      <c r="F39" s="121">
        <f>280*1300</f>
        <v>364000</v>
      </c>
      <c r="G39" s="123"/>
      <c r="H39" s="121"/>
      <c r="I39" s="123"/>
      <c r="J39" s="10"/>
      <c r="K39" s="11"/>
      <c r="L39" s="10"/>
      <c r="M39" s="11"/>
      <c r="N39" s="121">
        <v>364000</v>
      </c>
      <c r="O39" s="123"/>
    </row>
    <row r="40" spans="2:15" ht="14.25">
      <c r="B40" s="21"/>
      <c r="C40" s="23"/>
      <c r="D40" s="24"/>
      <c r="E40" s="15" t="s">
        <v>58</v>
      </c>
      <c r="F40" s="121" t="s">
        <v>59</v>
      </c>
      <c r="G40" s="123"/>
      <c r="H40" s="14"/>
      <c r="I40" s="15"/>
      <c r="J40" s="10"/>
      <c r="K40" s="11"/>
      <c r="L40" s="10"/>
      <c r="M40" s="11"/>
      <c r="N40" s="121">
        <v>21000</v>
      </c>
      <c r="O40" s="123"/>
    </row>
    <row r="41" spans="2:15" ht="14.25">
      <c r="B41" s="4"/>
      <c r="C41" s="152"/>
      <c r="D41" s="97"/>
      <c r="E41" s="11" t="s">
        <v>11</v>
      </c>
      <c r="F41" s="121">
        <v>12000</v>
      </c>
      <c r="G41" s="123"/>
      <c r="H41" s="121"/>
      <c r="I41" s="123"/>
      <c r="J41" s="10"/>
      <c r="K41" s="11"/>
      <c r="L41" s="10"/>
      <c r="M41" s="11"/>
      <c r="N41" s="121">
        <v>12000</v>
      </c>
      <c r="O41" s="123"/>
    </row>
    <row r="42" spans="2:15" ht="14.25">
      <c r="B42" s="21"/>
      <c r="C42" s="134"/>
      <c r="D42" s="97"/>
      <c r="E42" s="17" t="s">
        <v>12</v>
      </c>
      <c r="F42" s="121">
        <v>86500</v>
      </c>
      <c r="G42" s="123"/>
      <c r="H42" s="10"/>
      <c r="I42" s="11"/>
      <c r="J42" s="10"/>
      <c r="K42" s="11"/>
      <c r="L42" s="10"/>
      <c r="M42" s="11"/>
      <c r="N42" s="121">
        <v>86500</v>
      </c>
      <c r="O42" s="123"/>
    </row>
    <row r="43" spans="2:15" ht="14.25">
      <c r="B43" s="21"/>
      <c r="C43" s="134"/>
      <c r="D43" s="97"/>
      <c r="E43" s="17" t="s">
        <v>13</v>
      </c>
      <c r="F43" s="121">
        <v>48000</v>
      </c>
      <c r="G43" s="123"/>
      <c r="H43" s="10"/>
      <c r="I43" s="11"/>
      <c r="J43" s="10"/>
      <c r="K43" s="11"/>
      <c r="L43" s="10"/>
      <c r="M43" s="11"/>
      <c r="N43" s="121">
        <v>48000</v>
      </c>
      <c r="O43" s="123"/>
    </row>
    <row r="44" spans="2:15" ht="14.25">
      <c r="B44" s="21"/>
      <c r="C44" s="134"/>
      <c r="D44" s="97"/>
      <c r="E44" s="17" t="s">
        <v>14</v>
      </c>
      <c r="F44" s="121">
        <v>52000</v>
      </c>
      <c r="G44" s="123"/>
      <c r="H44" s="10"/>
      <c r="I44" s="11"/>
      <c r="J44" s="10"/>
      <c r="K44" s="11"/>
      <c r="L44" s="10"/>
      <c r="M44" s="11"/>
      <c r="N44" s="121">
        <v>5200</v>
      </c>
      <c r="O44" s="123"/>
    </row>
    <row r="45" spans="2:15" ht="14.25">
      <c r="B45" s="21"/>
      <c r="C45" s="134"/>
      <c r="D45" s="97"/>
      <c r="E45" s="17" t="s">
        <v>17</v>
      </c>
      <c r="F45" s="121" t="s">
        <v>18</v>
      </c>
      <c r="G45" s="123"/>
      <c r="H45" s="10"/>
      <c r="I45" s="11"/>
      <c r="J45" s="10"/>
      <c r="K45" s="11"/>
      <c r="L45" s="10"/>
      <c r="M45" s="11"/>
      <c r="N45" s="121">
        <v>144324</v>
      </c>
      <c r="O45" s="123"/>
    </row>
    <row r="46" spans="2:15" ht="14.25">
      <c r="B46" s="21"/>
      <c r="C46" s="134"/>
      <c r="D46" s="97"/>
      <c r="E46" s="17" t="s">
        <v>15</v>
      </c>
      <c r="F46" s="121">
        <v>241800</v>
      </c>
      <c r="G46" s="123"/>
      <c r="H46" s="10"/>
      <c r="I46" s="11"/>
      <c r="J46" s="10"/>
      <c r="K46" s="11"/>
      <c r="L46" s="10"/>
      <c r="M46" s="11"/>
      <c r="N46" s="121">
        <v>241800</v>
      </c>
      <c r="O46" s="123"/>
    </row>
    <row r="47" spans="2:15" ht="14.25">
      <c r="B47" s="21"/>
      <c r="C47" s="124"/>
      <c r="D47" s="125"/>
      <c r="E47" s="17" t="s">
        <v>6</v>
      </c>
      <c r="F47" s="121">
        <v>948624</v>
      </c>
      <c r="G47" s="123"/>
      <c r="H47" s="9"/>
      <c r="I47" s="11"/>
      <c r="J47" s="10"/>
      <c r="K47" s="11"/>
      <c r="L47" s="10"/>
      <c r="M47" s="11"/>
      <c r="N47" s="121">
        <f>F47</f>
        <v>948624</v>
      </c>
      <c r="O47" s="123"/>
    </row>
    <row r="48" spans="2:15" ht="14.25">
      <c r="B48" s="17">
        <v>310</v>
      </c>
      <c r="C48" s="121" t="s">
        <v>16</v>
      </c>
      <c r="D48" s="122"/>
      <c r="E48" s="123"/>
      <c r="F48" s="121">
        <f>F49+F50+F51+F53+70000</f>
        <v>230000</v>
      </c>
      <c r="G48" s="123"/>
      <c r="H48" s="7"/>
      <c r="I48" s="8"/>
      <c r="J48" s="7"/>
      <c r="K48" s="8"/>
      <c r="L48" s="7"/>
      <c r="M48" s="8"/>
      <c r="N48" s="121">
        <f>F48</f>
        <v>230000</v>
      </c>
      <c r="O48" s="123"/>
    </row>
    <row r="49" spans="2:15" ht="14.25">
      <c r="B49" s="21"/>
      <c r="C49" s="98"/>
      <c r="D49" s="99"/>
      <c r="E49" s="17" t="s">
        <v>19</v>
      </c>
      <c r="F49" s="121">
        <v>5000</v>
      </c>
      <c r="G49" s="123"/>
      <c r="H49" s="10"/>
      <c r="I49" s="11"/>
      <c r="J49" s="10"/>
      <c r="K49" s="11"/>
      <c r="L49" s="10"/>
      <c r="M49" s="11"/>
      <c r="N49" s="121">
        <f>F49</f>
        <v>5000</v>
      </c>
      <c r="O49" s="123"/>
    </row>
    <row r="50" spans="2:15" ht="14.25">
      <c r="B50" s="21"/>
      <c r="C50" s="134"/>
      <c r="D50" s="97"/>
      <c r="E50" s="17" t="s">
        <v>20</v>
      </c>
      <c r="F50" s="121">
        <v>15000</v>
      </c>
      <c r="G50" s="123"/>
      <c r="H50" s="10"/>
      <c r="I50" s="11"/>
      <c r="J50" s="10"/>
      <c r="K50" s="11"/>
      <c r="L50" s="10"/>
      <c r="M50" s="11"/>
      <c r="N50" s="121">
        <f>F50</f>
        <v>15000</v>
      </c>
      <c r="O50" s="123"/>
    </row>
    <row r="51" spans="2:15" ht="14.25">
      <c r="B51" s="21"/>
      <c r="C51" s="134"/>
      <c r="D51" s="97"/>
      <c r="E51" s="22" t="s">
        <v>21</v>
      </c>
      <c r="F51" s="121">
        <v>60000</v>
      </c>
      <c r="G51" s="123"/>
      <c r="H51" s="7"/>
      <c r="I51" s="8"/>
      <c r="J51" s="7"/>
      <c r="K51" s="8"/>
      <c r="L51" s="7"/>
      <c r="M51" s="8"/>
      <c r="N51" s="121">
        <f>F51</f>
        <v>60000</v>
      </c>
      <c r="O51" s="123"/>
    </row>
    <row r="52" spans="2:15" ht="14.25">
      <c r="B52" s="21"/>
      <c r="C52" s="12"/>
      <c r="D52" s="13"/>
      <c r="E52" s="6" t="s">
        <v>56</v>
      </c>
      <c r="F52" s="121" t="s">
        <v>57</v>
      </c>
      <c r="G52" s="123"/>
      <c r="H52" s="5"/>
      <c r="I52" s="6"/>
      <c r="J52" s="5"/>
      <c r="K52" s="6"/>
      <c r="L52" s="5"/>
      <c r="M52" s="6"/>
      <c r="N52" s="121">
        <v>70000</v>
      </c>
      <c r="O52" s="123"/>
    </row>
    <row r="53" spans="2:15" ht="14.25">
      <c r="B53" s="21"/>
      <c r="C53" s="124"/>
      <c r="D53" s="125"/>
      <c r="E53" s="3" t="s">
        <v>22</v>
      </c>
      <c r="F53" s="121">
        <v>80000</v>
      </c>
      <c r="G53" s="123"/>
      <c r="H53" s="2"/>
      <c r="I53" s="3"/>
      <c r="J53" s="2"/>
      <c r="K53" s="3"/>
      <c r="L53" s="2"/>
      <c r="M53" s="3"/>
      <c r="N53" s="121">
        <f>F53</f>
        <v>80000</v>
      </c>
      <c r="O53" s="123"/>
    </row>
    <row r="54" spans="2:15" ht="14.25">
      <c r="B54" s="21"/>
      <c r="C54" s="121"/>
      <c r="D54" s="122"/>
      <c r="E54" s="123"/>
      <c r="F54" s="10"/>
      <c r="G54" s="11"/>
      <c r="H54" s="10"/>
      <c r="I54" s="11"/>
      <c r="J54" s="10"/>
      <c r="K54" s="11"/>
      <c r="L54" s="10"/>
      <c r="M54" s="11"/>
      <c r="N54" s="10"/>
      <c r="O54" s="11"/>
    </row>
    <row r="55" spans="2:15" ht="14.25">
      <c r="B55" s="21"/>
      <c r="C55" s="121"/>
      <c r="D55" s="122"/>
      <c r="E55" s="123"/>
      <c r="F55" s="10"/>
      <c r="G55" s="11"/>
      <c r="H55" s="10"/>
      <c r="I55" s="11"/>
      <c r="J55" s="10"/>
      <c r="K55" s="11"/>
      <c r="L55" s="10"/>
      <c r="M55" s="11"/>
      <c r="N55" s="10"/>
      <c r="O55" s="11"/>
    </row>
    <row r="56" spans="2:15" ht="14.25">
      <c r="B56" s="22"/>
      <c r="C56" s="121"/>
      <c r="D56" s="122"/>
      <c r="E56" s="123"/>
      <c r="F56" s="7"/>
      <c r="G56" s="8"/>
      <c r="H56" s="7"/>
      <c r="I56" s="8"/>
      <c r="J56" s="7"/>
      <c r="K56" s="8"/>
      <c r="L56" s="7"/>
      <c r="M56" s="8"/>
      <c r="N56" s="126">
        <f>N13+N14+N15+N16+N17+N18+N19+N20+N21+N22+N23+N25+N26+N27+N28+N29+N30+N31+N32+N33+N34++N35+N36+N37+N38+N41+N42+N43+N44+N45+N46+N24+N48</f>
        <v>9405763.062024001</v>
      </c>
      <c r="O56" s="123"/>
    </row>
  </sheetData>
  <sheetProtection/>
  <mergeCells count="159">
    <mergeCell ref="F47:G47"/>
    <mergeCell ref="F41:G41"/>
    <mergeCell ref="F45:G45"/>
    <mergeCell ref="N41:O41"/>
    <mergeCell ref="F42:G42"/>
    <mergeCell ref="F43:G43"/>
    <mergeCell ref="F44:G44"/>
    <mergeCell ref="N42:O42"/>
    <mergeCell ref="N43:O43"/>
    <mergeCell ref="N44:O44"/>
    <mergeCell ref="N18:O18"/>
    <mergeCell ref="C14:E14"/>
    <mergeCell ref="F14:G14"/>
    <mergeCell ref="N14:O14"/>
    <mergeCell ref="C16:E16"/>
    <mergeCell ref="F16:G16"/>
    <mergeCell ref="N16:O16"/>
    <mergeCell ref="H14:I14"/>
    <mergeCell ref="H18:I18"/>
    <mergeCell ref="C18:E18"/>
    <mergeCell ref="N35:O35"/>
    <mergeCell ref="F26:G26"/>
    <mergeCell ref="F34:G34"/>
    <mergeCell ref="F27:G27"/>
    <mergeCell ref="F29:G29"/>
    <mergeCell ref="F30:G30"/>
    <mergeCell ref="N30:O30"/>
    <mergeCell ref="F31:G31"/>
    <mergeCell ref="F35:G35"/>
    <mergeCell ref="C8:E8"/>
    <mergeCell ref="F8:G8"/>
    <mergeCell ref="H8:I8"/>
    <mergeCell ref="C11:E11"/>
    <mergeCell ref="F11:G11"/>
    <mergeCell ref="C10:E10"/>
    <mergeCell ref="F10:G10"/>
    <mergeCell ref="C9:E9"/>
    <mergeCell ref="F9:G9"/>
    <mergeCell ref="H6:I6"/>
    <mergeCell ref="J6:K6"/>
    <mergeCell ref="H11:I11"/>
    <mergeCell ref="H12:I12"/>
    <mergeCell ref="L7:M7"/>
    <mergeCell ref="J8:K8"/>
    <mergeCell ref="L8:M8"/>
    <mergeCell ref="L13:M13"/>
    <mergeCell ref="N8:O8"/>
    <mergeCell ref="L11:M11"/>
    <mergeCell ref="N10:O10"/>
    <mergeCell ref="N9:O9"/>
    <mergeCell ref="N11:O11"/>
    <mergeCell ref="N12:O12"/>
    <mergeCell ref="N13:O13"/>
    <mergeCell ref="J13:K13"/>
    <mergeCell ref="L12:M12"/>
    <mergeCell ref="C13:E13"/>
    <mergeCell ref="F13:G13"/>
    <mergeCell ref="F12:G12"/>
    <mergeCell ref="H16:I16"/>
    <mergeCell ref="H13:I13"/>
    <mergeCell ref="J14:K14"/>
    <mergeCell ref="L14:M14"/>
    <mergeCell ref="N15:O15"/>
    <mergeCell ref="C15:E15"/>
    <mergeCell ref="F15:G15"/>
    <mergeCell ref="C17:E17"/>
    <mergeCell ref="F17:G17"/>
    <mergeCell ref="C20:E20"/>
    <mergeCell ref="C19:E19"/>
    <mergeCell ref="F19:G19"/>
    <mergeCell ref="F18:G18"/>
    <mergeCell ref="F20:G20"/>
    <mergeCell ref="C43:D43"/>
    <mergeCell ref="C44:D44"/>
    <mergeCell ref="C45:D45"/>
    <mergeCell ref="C30:E30"/>
    <mergeCell ref="C38:E38"/>
    <mergeCell ref="C39:E39"/>
    <mergeCell ref="C32:E32"/>
    <mergeCell ref="C35:E35"/>
    <mergeCell ref="C36:E36"/>
    <mergeCell ref="C31:E31"/>
    <mergeCell ref="C25:E25"/>
    <mergeCell ref="C26:E26"/>
    <mergeCell ref="C34:E34"/>
    <mergeCell ref="C42:D42"/>
    <mergeCell ref="C27:E27"/>
    <mergeCell ref="C29:E29"/>
    <mergeCell ref="C37:E37"/>
    <mergeCell ref="F48:G48"/>
    <mergeCell ref="N17:O17"/>
    <mergeCell ref="N26:O26"/>
    <mergeCell ref="N27:O27"/>
    <mergeCell ref="N29:O29"/>
    <mergeCell ref="F46:G46"/>
    <mergeCell ref="N20:O20"/>
    <mergeCell ref="N19:O19"/>
    <mergeCell ref="F32:G32"/>
    <mergeCell ref="N39:O39"/>
    <mergeCell ref="N49:O49"/>
    <mergeCell ref="N50:O50"/>
    <mergeCell ref="N31:O31"/>
    <mergeCell ref="N32:O32"/>
    <mergeCell ref="N48:O48"/>
    <mergeCell ref="N34:O34"/>
    <mergeCell ref="N33:O33"/>
    <mergeCell ref="N38:O38"/>
    <mergeCell ref="N45:O45"/>
    <mergeCell ref="N36:O36"/>
    <mergeCell ref="F39:G39"/>
    <mergeCell ref="F38:G38"/>
    <mergeCell ref="F36:G36"/>
    <mergeCell ref="F37:G37"/>
    <mergeCell ref="F23:G23"/>
    <mergeCell ref="N23:O23"/>
    <mergeCell ref="N28:O28"/>
    <mergeCell ref="N21:O21"/>
    <mergeCell ref="N25:O25"/>
    <mergeCell ref="N22:O22"/>
    <mergeCell ref="F25:G25"/>
    <mergeCell ref="C21:E21"/>
    <mergeCell ref="F21:G21"/>
    <mergeCell ref="C41:D41"/>
    <mergeCell ref="C22:E22"/>
    <mergeCell ref="C33:E33"/>
    <mergeCell ref="F33:G33"/>
    <mergeCell ref="F22:G22"/>
    <mergeCell ref="C28:E28"/>
    <mergeCell ref="F28:G28"/>
    <mergeCell ref="C23:E23"/>
    <mergeCell ref="C24:E24"/>
    <mergeCell ref="F24:G24"/>
    <mergeCell ref="N24:O24"/>
    <mergeCell ref="N56:O56"/>
    <mergeCell ref="F52:G52"/>
    <mergeCell ref="N52:O52"/>
    <mergeCell ref="F40:G40"/>
    <mergeCell ref="N40:O40"/>
    <mergeCell ref="F51:G51"/>
    <mergeCell ref="F53:G53"/>
    <mergeCell ref="N37:O37"/>
    <mergeCell ref="C54:E54"/>
    <mergeCell ref="N53:O53"/>
    <mergeCell ref="F49:G49"/>
    <mergeCell ref="F50:G50"/>
    <mergeCell ref="N51:O51"/>
    <mergeCell ref="N46:O46"/>
    <mergeCell ref="N47:O47"/>
    <mergeCell ref="H41:I41"/>
    <mergeCell ref="H39:I39"/>
    <mergeCell ref="C55:E55"/>
    <mergeCell ref="C56:E56"/>
    <mergeCell ref="C46:D46"/>
    <mergeCell ref="C47:D47"/>
    <mergeCell ref="C49:D49"/>
    <mergeCell ref="C50:D50"/>
    <mergeCell ref="C53:D53"/>
    <mergeCell ref="C48:E48"/>
    <mergeCell ref="C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Ирина Александровна</cp:lastModifiedBy>
  <cp:lastPrinted>2012-02-28T06:14:40Z</cp:lastPrinted>
  <dcterms:created xsi:type="dcterms:W3CDTF">2011-12-08T03:35:46Z</dcterms:created>
  <dcterms:modified xsi:type="dcterms:W3CDTF">2012-02-28T06:16:53Z</dcterms:modified>
  <cp:category/>
  <cp:version/>
  <cp:contentType/>
  <cp:contentStatus/>
</cp:coreProperties>
</file>